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E:\2023-2029 m. VPS\17 kvietimas (bendruomeninių paslaugų plėtra)\Po valdybos posėdžio dokumentų teikimas NMA\"/>
    </mc:Choice>
  </mc:AlternateContent>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9040" windowHeight="15720" firstSheet="3" activeTab="6"/>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7" i="32" l="1"/>
  <c r="E21" i="32"/>
  <c r="E25" i="32"/>
  <c r="E36" i="32"/>
  <c r="F36" i="32" s="1"/>
  <c r="G36" i="32" s="1"/>
  <c r="H36" i="32" s="1"/>
  <c r="I36" i="32" s="1"/>
  <c r="J36" i="32" s="1"/>
  <c r="K36" i="32" s="1"/>
  <c r="L36" i="32" s="1"/>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J11" i="34"/>
  <c r="K11" i="34"/>
  <c r="F10" i="34"/>
  <c r="G10" i="34"/>
  <c r="H10" i="34"/>
  <c r="I10" i="34"/>
  <c r="J10" i="34"/>
  <c r="K10" i="34"/>
  <c r="L10" i="34"/>
  <c r="F23" i="33"/>
  <c r="F11" i="34" s="1"/>
  <c r="G23" i="33"/>
  <c r="G11" i="34" s="1"/>
  <c r="H23" i="33"/>
  <c r="H11" i="34" s="1"/>
  <c r="I23" i="33"/>
  <c r="I11" i="34" s="1"/>
  <c r="J23" i="33"/>
  <c r="K23" i="33"/>
  <c r="L23" i="33"/>
  <c r="L11" i="34" s="1"/>
  <c r="F22" i="33"/>
  <c r="G22" i="33"/>
  <c r="H22" i="33"/>
  <c r="I22" i="33"/>
  <c r="J22" i="33"/>
  <c r="K22" i="33"/>
  <c r="L22" i="33"/>
  <c r="F21" i="33"/>
  <c r="G21" i="33"/>
  <c r="H21" i="33"/>
  <c r="I21" i="33"/>
  <c r="J21" i="33"/>
  <c r="K21" i="33"/>
  <c r="L21" i="33"/>
  <c r="F13" i="33"/>
  <c r="F11" i="33" s="1"/>
  <c r="G13" i="33"/>
  <c r="G11" i="33" s="1"/>
  <c r="H13" i="33"/>
  <c r="H11" i="33" s="1"/>
  <c r="I13" i="33"/>
  <c r="I11" i="33" s="1"/>
  <c r="J13" i="33"/>
  <c r="J11" i="33" s="1"/>
  <c r="K13" i="33"/>
  <c r="K11" i="33" s="1"/>
  <c r="L13" i="33"/>
  <c r="L11" i="33"/>
  <c r="F54" i="32"/>
  <c r="G54" i="32"/>
  <c r="H54" i="32"/>
  <c r="I54" i="32"/>
  <c r="J54" i="32"/>
  <c r="K54" i="32"/>
  <c r="L54" i="32"/>
  <c r="I39" i="32"/>
  <c r="J39" i="32"/>
  <c r="K39" i="32"/>
  <c r="L39" i="32"/>
  <c r="F25" i="32"/>
  <c r="G25" i="32"/>
  <c r="H25" i="32"/>
  <c r="I25" i="32"/>
  <c r="J25" i="32"/>
  <c r="K25" i="32"/>
  <c r="L25" i="32"/>
  <c r="F21" i="32"/>
  <c r="G13" i="34" s="1"/>
  <c r="G21" i="32"/>
  <c r="H13" i="34" s="1"/>
  <c r="H21" i="32"/>
  <c r="I21" i="32"/>
  <c r="I13" i="34" s="1"/>
  <c r="J21" i="32"/>
  <c r="J13" i="34" s="1"/>
  <c r="K21" i="32"/>
  <c r="K13" i="34" s="1"/>
  <c r="L21" i="32"/>
  <c r="E31" i="7"/>
  <c r="F31" i="7"/>
  <c r="G31" i="7"/>
  <c r="H31" i="7"/>
  <c r="I31" i="7"/>
  <c r="J31" i="7"/>
  <c r="K31" i="7"/>
  <c r="E29" i="7"/>
  <c r="F29" i="7"/>
  <c r="G29" i="7"/>
  <c r="H24" i="33" s="1"/>
  <c r="H29" i="7"/>
  <c r="I24" i="33" s="1"/>
  <c r="I29" i="7"/>
  <c r="J29" i="7"/>
  <c r="K29" i="7"/>
  <c r="E21" i="7"/>
  <c r="F20" i="33" s="1"/>
  <c r="F21" i="7"/>
  <c r="G20" i="33" s="1"/>
  <c r="G21" i="7"/>
  <c r="H20" i="33" s="1"/>
  <c r="H21" i="7"/>
  <c r="I20" i="33" s="1"/>
  <c r="I21" i="7"/>
  <c r="J20" i="33" s="1"/>
  <c r="J21" i="7"/>
  <c r="K20" i="33" s="1"/>
  <c r="K21" i="7"/>
  <c r="L20" i="33" s="1"/>
  <c r="F67" i="10"/>
  <c r="G67" i="10"/>
  <c r="H67" i="10"/>
  <c r="I67" i="10"/>
  <c r="J67" i="10"/>
  <c r="K67" i="10"/>
  <c r="F66" i="10"/>
  <c r="E12" i="7" s="1"/>
  <c r="G66" i="10"/>
  <c r="F12" i="7" s="1"/>
  <c r="H66" i="10"/>
  <c r="G12" i="7" s="1"/>
  <c r="I66" i="10"/>
  <c r="H12" i="7" s="1"/>
  <c r="J66" i="10"/>
  <c r="I12" i="7" s="1"/>
  <c r="K66" i="10"/>
  <c r="J12" i="7" s="1"/>
  <c r="L66" i="10"/>
  <c r="K12" i="7" s="1"/>
  <c r="F63" i="10"/>
  <c r="G63" i="10"/>
  <c r="H63" i="10"/>
  <c r="I63" i="10"/>
  <c r="J63" i="10"/>
  <c r="K63" i="10"/>
  <c r="L63" i="10"/>
  <c r="F62" i="10"/>
  <c r="F25" i="34" s="1"/>
  <c r="F32" i="34" s="1"/>
  <c r="G62" i="10"/>
  <c r="G25" i="34" s="1"/>
  <c r="H62" i="10"/>
  <c r="H25" i="34" s="1"/>
  <c r="H32" i="34" s="1"/>
  <c r="I62" i="10"/>
  <c r="I25" i="34" s="1"/>
  <c r="I32" i="34" s="1"/>
  <c r="J62" i="10"/>
  <c r="J25" i="34" s="1"/>
  <c r="J32" i="34" s="1"/>
  <c r="K62" i="10"/>
  <c r="K25" i="34" s="1"/>
  <c r="K32" i="34" s="1"/>
  <c r="F85" i="6"/>
  <c r="G85" i="6"/>
  <c r="H85" i="6"/>
  <c r="H9" i="6" s="1"/>
  <c r="H10" i="33" s="1"/>
  <c r="I85" i="6"/>
  <c r="J85" i="6"/>
  <c r="K85" i="6"/>
  <c r="K9" i="6" s="1"/>
  <c r="K10" i="33" s="1"/>
  <c r="L85" i="6"/>
  <c r="F79" i="6"/>
  <c r="F9" i="6" s="1"/>
  <c r="F10" i="33" s="1"/>
  <c r="G79" i="6"/>
  <c r="G9" i="6" s="1"/>
  <c r="G10" i="33" s="1"/>
  <c r="H79" i="6"/>
  <c r="I79" i="6"/>
  <c r="I9" i="6" s="1"/>
  <c r="I10" i="33" s="1"/>
  <c r="J79" i="6"/>
  <c r="K79" i="6"/>
  <c r="L79" i="6"/>
  <c r="F73" i="6"/>
  <c r="G73" i="6"/>
  <c r="H73" i="6"/>
  <c r="I73" i="6"/>
  <c r="J73" i="6"/>
  <c r="K73" i="6"/>
  <c r="L73" i="6"/>
  <c r="F67" i="6"/>
  <c r="G67" i="6"/>
  <c r="H67" i="6"/>
  <c r="I67" i="6"/>
  <c r="J67" i="6"/>
  <c r="K67" i="6"/>
  <c r="L67" i="6"/>
  <c r="F61" i="6"/>
  <c r="G61" i="6"/>
  <c r="H61" i="6"/>
  <c r="I61" i="6"/>
  <c r="I8" i="6" s="1"/>
  <c r="I9" i="33" s="1"/>
  <c r="J61" i="6"/>
  <c r="K61" i="6"/>
  <c r="L61" i="6"/>
  <c r="F55" i="6"/>
  <c r="G55" i="6"/>
  <c r="H55" i="6"/>
  <c r="I55" i="6"/>
  <c r="J55" i="6"/>
  <c r="K55" i="6"/>
  <c r="L55" i="6"/>
  <c r="F49" i="6"/>
  <c r="G49" i="6"/>
  <c r="H49" i="6"/>
  <c r="I49" i="6"/>
  <c r="J49" i="6"/>
  <c r="K49" i="6"/>
  <c r="L49" i="6"/>
  <c r="F43" i="6"/>
  <c r="G43" i="6"/>
  <c r="G7" i="6" s="1"/>
  <c r="G8" i="33" s="1"/>
  <c r="H43" i="6"/>
  <c r="I43" i="6"/>
  <c r="J43" i="6"/>
  <c r="K43" i="6"/>
  <c r="L43" i="6"/>
  <c r="F36" i="6"/>
  <c r="G36" i="6"/>
  <c r="H36" i="6"/>
  <c r="H7" i="6" s="1"/>
  <c r="H8" i="33" s="1"/>
  <c r="I36" i="6"/>
  <c r="J36" i="6"/>
  <c r="K36" i="6"/>
  <c r="L36" i="6"/>
  <c r="F29" i="6"/>
  <c r="G29" i="6"/>
  <c r="H29" i="6"/>
  <c r="I29" i="6"/>
  <c r="I7" i="6" s="1"/>
  <c r="I8" i="33" s="1"/>
  <c r="J29" i="6"/>
  <c r="K29" i="6"/>
  <c r="L29" i="6"/>
  <c r="F22" i="6"/>
  <c r="G22" i="6"/>
  <c r="H22" i="6"/>
  <c r="I22" i="6"/>
  <c r="J22" i="6"/>
  <c r="J7" i="6" s="1"/>
  <c r="J8" i="33" s="1"/>
  <c r="K22" i="6"/>
  <c r="L22" i="6"/>
  <c r="F15" i="6"/>
  <c r="G15" i="6"/>
  <c r="H15" i="6"/>
  <c r="I15" i="6"/>
  <c r="J15" i="6"/>
  <c r="K15" i="6"/>
  <c r="K7" i="6" s="1"/>
  <c r="K8" i="33" s="1"/>
  <c r="L15" i="6"/>
  <c r="J9" i="6"/>
  <c r="J10" i="33" s="1"/>
  <c r="L9" i="6"/>
  <c r="L10" i="33" s="1"/>
  <c r="H8" i="6"/>
  <c r="H9" i="33" s="1"/>
  <c r="F14" i="25"/>
  <c r="F6" i="7" s="1"/>
  <c r="G14" i="25"/>
  <c r="G6" i="7" s="1"/>
  <c r="H14" i="25"/>
  <c r="H6" i="7" s="1"/>
  <c r="I14" i="25"/>
  <c r="I6" i="7" s="1"/>
  <c r="G24" i="33" l="1"/>
  <c r="L8" i="6"/>
  <c r="L9" i="33" s="1"/>
  <c r="F24" i="33"/>
  <c r="L13" i="34"/>
  <c r="L24" i="33"/>
  <c r="I7" i="33"/>
  <c r="K24" i="33"/>
  <c r="J24" i="33"/>
  <c r="F7" i="6"/>
  <c r="F8" i="33" s="1"/>
  <c r="G32" i="34"/>
  <c r="E32" i="7"/>
  <c r="H14" i="7"/>
  <c r="I17" i="33" s="1"/>
  <c r="K32" i="7"/>
  <c r="J32" i="7"/>
  <c r="I32" i="7"/>
  <c r="J8" i="6"/>
  <c r="J9" i="33" s="1"/>
  <c r="J7" i="33" s="1"/>
  <c r="H32" i="7"/>
  <c r="G32" i="7"/>
  <c r="H19" i="33"/>
  <c r="G8" i="6"/>
  <c r="G9" i="33" s="1"/>
  <c r="G7" i="33" s="1"/>
  <c r="F32" i="7"/>
  <c r="K9" i="34"/>
  <c r="I14" i="7"/>
  <c r="J17" i="33" s="1"/>
  <c r="J9" i="34"/>
  <c r="H9" i="34"/>
  <c r="G14" i="7"/>
  <c r="H17" i="33" s="1"/>
  <c r="H16" i="33" s="1"/>
  <c r="G9" i="34"/>
  <c r="F14" i="7"/>
  <c r="G17" i="33" s="1"/>
  <c r="F9" i="34"/>
  <c r="L9" i="34"/>
  <c r="I9" i="34"/>
  <c r="H7" i="33"/>
  <c r="F12" i="34"/>
  <c r="F19" i="33"/>
  <c r="G19" i="33"/>
  <c r="I19" i="33"/>
  <c r="I16" i="33" s="1"/>
  <c r="I25" i="33" s="1"/>
  <c r="I26" i="33" s="1"/>
  <c r="I27" i="33" s="1"/>
  <c r="K8" i="6"/>
  <c r="F8" i="6"/>
  <c r="F9" i="33" s="1"/>
  <c r="F7" i="33" s="1"/>
  <c r="L7" i="6"/>
  <c r="I6" i="6"/>
  <c r="H6" i="6"/>
  <c r="E14" i="25"/>
  <c r="E6" i="7" s="1"/>
  <c r="E14" i="7" s="1"/>
  <c r="F17" i="33" s="1"/>
  <c r="J14" i="25"/>
  <c r="J6" i="7" s="1"/>
  <c r="J14" i="7" s="1"/>
  <c r="K17" i="33" s="1"/>
  <c r="K14" i="25"/>
  <c r="K6" i="7" s="1"/>
  <c r="K14" i="7" s="1"/>
  <c r="L17" i="33" s="1"/>
  <c r="G6" i="6" l="1"/>
  <c r="F16" i="33"/>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D62" i="10"/>
  <c r="C6" i="7"/>
  <c r="D29" i="7"/>
  <c r="J19" i="33"/>
  <c r="J16" i="33" s="1"/>
  <c r="J25" i="33" s="1"/>
  <c r="J26" i="33" s="1"/>
  <c r="J27" i="33" s="1"/>
  <c r="C29" i="7"/>
  <c r="D21" i="7"/>
  <c r="C21" i="7"/>
  <c r="A32" i="7"/>
  <c r="B32" i="7"/>
  <c r="D31" i="7"/>
  <c r="C31" i="7"/>
  <c r="E12" i="34"/>
  <c r="E10" i="34"/>
  <c r="E30" i="34"/>
  <c r="D31" i="34"/>
  <c r="E31" i="34"/>
  <c r="D30" i="34"/>
  <c r="A8" i="29"/>
  <c r="D43" i="32"/>
  <c r="O6" i="36"/>
  <c r="O5" i="36"/>
  <c r="D3" i="36"/>
  <c r="B92" i="24"/>
  <c r="B91" i="24"/>
  <c r="B93" i="24"/>
  <c r="C4" i="36"/>
  <c r="D32" i="7" l="1"/>
  <c r="A91" i="24"/>
  <c r="L6" i="36"/>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H4" i="36" l="1"/>
  <c r="I4" i="36" s="1"/>
  <c r="J4" i="36"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s="1"/>
  <c r="J5" i="6" s="1"/>
  <c r="G6" i="33"/>
  <c r="H29" i="12"/>
  <c r="I29" i="12" s="1"/>
  <c r="J29" i="12" s="1"/>
  <c r="H4" i="10"/>
  <c r="I4" i="10" s="1"/>
  <c r="J4" i="10" s="1"/>
  <c r="K4" i="10" s="1"/>
  <c r="L4" i="10" s="1"/>
  <c r="E4" i="7"/>
  <c r="F11" i="25"/>
  <c r="G6" i="32"/>
  <c r="H6" i="32" s="1"/>
  <c r="K4" i="36"/>
  <c r="L4" i="36" s="1"/>
  <c r="G15" i="12"/>
  <c r="H15" i="12" s="1"/>
  <c r="F6" i="34"/>
  <c r="F40" i="34" s="1"/>
  <c r="G11" i="25" l="1"/>
  <c r="H11" i="25" s="1"/>
  <c r="I11" i="25" s="1"/>
  <c r="J11" i="25" s="1"/>
  <c r="K11" i="25" s="1"/>
  <c r="K29" i="12"/>
  <c r="L29" i="12" s="1"/>
  <c r="G6" i="34"/>
  <c r="G40" i="34" s="1"/>
  <c r="I15" i="12"/>
  <c r="H6" i="33"/>
  <c r="I6" i="33" s="1"/>
  <c r="F4" i="7"/>
  <c r="I6" i="32"/>
  <c r="J6" i="32" s="1"/>
  <c r="K5" i="6"/>
  <c r="L5" i="6" s="1"/>
  <c r="H6" i="34"/>
  <c r="H40" i="34" s="1"/>
  <c r="C13" i="6"/>
  <c r="G4" i="7" l="1"/>
  <c r="H4" i="7" s="1"/>
  <c r="K6" i="32"/>
  <c r="L6" i="32" s="1"/>
  <c r="J6" i="33"/>
  <c r="K6" i="33" s="1"/>
  <c r="L6" i="33" s="1"/>
  <c r="J15" i="12"/>
  <c r="K15" i="12" s="1"/>
  <c r="L15" i="12" s="1"/>
  <c r="I6" i="34"/>
  <c r="I40" i="3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I4" i="7" l="1"/>
  <c r="J4" i="7" s="1"/>
  <c r="K4" i="7" s="1"/>
  <c r="J6" i="34"/>
  <c r="J40" i="34"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F45" i="34" l="1"/>
  <c r="F47" i="34" s="1"/>
  <c r="G45" i="34"/>
  <c r="G47" i="34" s="1"/>
  <c r="H45" i="34"/>
  <c r="H47" i="34" s="1"/>
  <c r="I45" i="34"/>
  <c r="I47" i="34" s="1"/>
  <c r="K6" i="34"/>
  <c r="K40" i="34" s="1"/>
  <c r="J45" i="34"/>
  <c r="J47" i="34" s="1"/>
  <c r="P8" i="6"/>
  <c r="T7" i="6"/>
  <c r="F27" i="11"/>
  <c r="J32" i="11" s="1"/>
  <c r="E40" i="34"/>
  <c r="I41" i="11"/>
  <c r="R85" i="6"/>
  <c r="R78" i="6"/>
  <c r="R73" i="6"/>
  <c r="R66" i="6"/>
  <c r="R60" i="6"/>
  <c r="R55" i="6"/>
  <c r="R50" i="6"/>
  <c r="R42" i="6"/>
  <c r="R36" i="6"/>
  <c r="R29" i="6"/>
  <c r="R22" i="6"/>
  <c r="H13" i="11"/>
  <c r="D14" i="25"/>
  <c r="D6" i="7" s="1"/>
  <c r="C13" i="25"/>
  <c r="A7" i="6"/>
  <c r="E45" i="34" l="1"/>
  <c r="E45" i="32"/>
  <c r="F45" i="32" s="1"/>
  <c r="L6" i="34"/>
  <c r="K45" i="34"/>
  <c r="K47" i="34" s="1"/>
  <c r="P9" i="6"/>
  <c r="T8" i="6"/>
  <c r="E43" i="32"/>
  <c r="E41" i="32" s="1"/>
  <c r="F41" i="11"/>
  <c r="H32" i="11"/>
  <c r="R86" i="6"/>
  <c r="R79" i="6"/>
  <c r="R74" i="6"/>
  <c r="R67" i="6"/>
  <c r="R61" i="6"/>
  <c r="R56" i="6"/>
  <c r="R43" i="6"/>
  <c r="R37" i="6"/>
  <c r="R30" i="6"/>
  <c r="R23" i="6"/>
  <c r="P5" i="12"/>
  <c r="A8" i="6"/>
  <c r="L40" i="34" l="1"/>
  <c r="L45" i="34" s="1"/>
  <c r="L47" i="34" s="1"/>
  <c r="G45" i="32"/>
  <c r="F43" i="32"/>
  <c r="F41" i="32" s="1"/>
  <c r="P10" i="6"/>
  <c r="T9" i="6"/>
  <c r="J46" i="11"/>
  <c r="H46" i="11" s="1"/>
  <c r="F55" i="11"/>
  <c r="R80" i="6"/>
  <c r="R68" i="6"/>
  <c r="R62" i="6"/>
  <c r="R44" i="6"/>
  <c r="E17" i="12"/>
  <c r="F17" i="12" s="1"/>
  <c r="D25" i="34"/>
  <c r="D32" i="34" s="1"/>
  <c r="D61" i="10"/>
  <c r="D24" i="10"/>
  <c r="A9" i="6"/>
  <c r="G17" i="12" l="1"/>
  <c r="H45" i="32"/>
  <c r="G43" i="32"/>
  <c r="G41" i="32" s="1"/>
  <c r="P11" i="6"/>
  <c r="T10" i="6"/>
  <c r="A10" i="6"/>
  <c r="J60" i="11"/>
  <c r="H60" i="11" s="1"/>
  <c r="F69" i="11"/>
  <c r="F83" i="11" s="1"/>
  <c r="I45" i="32" l="1"/>
  <c r="H43" i="32"/>
  <c r="H41" i="32" s="1"/>
  <c r="H17" i="12"/>
  <c r="P12" i="6"/>
  <c r="A11" i="6"/>
  <c r="T11" i="6"/>
  <c r="J74" i="11"/>
  <c r="H74" i="11" s="1"/>
  <c r="J88" i="11"/>
  <c r="H88" i="11" s="1"/>
  <c r="F19" i="11"/>
  <c r="D11" i="11" s="1"/>
  <c r="E26" i="11"/>
  <c r="D33" i="12"/>
  <c r="E18" i="12"/>
  <c r="F18" i="12" s="1"/>
  <c r="D16" i="12"/>
  <c r="P11" i="12"/>
  <c r="E89" i="11"/>
  <c r="E82" i="11"/>
  <c r="E75" i="11"/>
  <c r="E68" i="1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E19" i="11" l="1"/>
  <c r="C10" i="11" s="1"/>
  <c r="F41" i="10"/>
  <c r="F44" i="10" s="1"/>
  <c r="G18" i="12"/>
  <c r="F55" i="32"/>
  <c r="F53" i="32" s="1"/>
  <c r="F21" i="10"/>
  <c r="F24" i="10" s="1"/>
  <c r="F31" i="10"/>
  <c r="F34" i="10" s="1"/>
  <c r="I17" i="12"/>
  <c r="J45" i="32"/>
  <c r="I43" i="32"/>
  <c r="I41" i="32" s="1"/>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G31" i="10" l="1"/>
  <c r="G34" i="10" s="1"/>
  <c r="F39" i="10"/>
  <c r="F14" i="32" s="1"/>
  <c r="G51" i="10"/>
  <c r="G54" i="10" s="1"/>
  <c r="F59" i="10"/>
  <c r="F9" i="32" s="1"/>
  <c r="F6" i="10"/>
  <c r="F9" i="10" s="1"/>
  <c r="E11" i="32"/>
  <c r="G21" i="10"/>
  <c r="G24" i="10" s="1"/>
  <c r="F29" i="10"/>
  <c r="F13" i="32" s="1"/>
  <c r="K45" i="32"/>
  <c r="J43" i="32"/>
  <c r="J41" i="32" s="1"/>
  <c r="H18" i="12"/>
  <c r="G55" i="32"/>
  <c r="G53" i="32" s="1"/>
  <c r="G41" i="10"/>
  <c r="G44" i="10" s="1"/>
  <c r="F49" i="10"/>
  <c r="F15" i="32" s="1"/>
  <c r="J17" i="12"/>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E61" i="10"/>
  <c r="E14" i="10"/>
  <c r="F11" i="10" s="1"/>
  <c r="C6" i="11"/>
  <c r="E47" i="11"/>
  <c r="E6" i="6"/>
  <c r="E65" i="10"/>
  <c r="E18" i="10"/>
  <c r="F15" i="10" s="1"/>
  <c r="C23" i="23" a="1"/>
  <c r="C23" i="23" l="1"/>
  <c r="E51" i="32"/>
  <c r="E50" i="32" s="1"/>
  <c r="E49" i="32" s="1"/>
  <c r="F30" i="12"/>
  <c r="F33" i="12" s="1"/>
  <c r="K17" i="12"/>
  <c r="H21" i="10"/>
  <c r="H24" i="10" s="1"/>
  <c r="G29" i="10"/>
  <c r="G13" i="32" s="1"/>
  <c r="H41" i="10"/>
  <c r="H44" i="10" s="1"/>
  <c r="G49" i="10"/>
  <c r="G15" i="32" s="1"/>
  <c r="F61" i="10"/>
  <c r="F14" i="10"/>
  <c r="G6" i="10"/>
  <c r="G9" i="10" s="1"/>
  <c r="F11" i="32"/>
  <c r="I18" i="12"/>
  <c r="H55" i="32"/>
  <c r="H53" i="32" s="1"/>
  <c r="H51" i="10"/>
  <c r="H54" i="10" s="1"/>
  <c r="G59" i="10"/>
  <c r="G9" i="32" s="1"/>
  <c r="F18" i="10"/>
  <c r="F65" i="10"/>
  <c r="L45" i="32"/>
  <c r="L43" i="32" s="1"/>
  <c r="L41" i="32" s="1"/>
  <c r="K43" i="32"/>
  <c r="K41" i="32" s="1"/>
  <c r="H31" i="10"/>
  <c r="H34" i="10" s="1"/>
  <c r="G39" i="10"/>
  <c r="G14" i="32" s="1"/>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I31" i="10" l="1"/>
  <c r="I34" i="10" s="1"/>
  <c r="H39" i="10"/>
  <c r="H14" i="32" s="1"/>
  <c r="J18" i="12"/>
  <c r="I55" i="32"/>
  <c r="I53" i="32" s="1"/>
  <c r="I21" i="10"/>
  <c r="I24" i="10" s="1"/>
  <c r="H29" i="10"/>
  <c r="H13" i="32" s="1"/>
  <c r="H6" i="10"/>
  <c r="H9" i="10" s="1"/>
  <c r="G11" i="32"/>
  <c r="L17" i="12"/>
  <c r="G15" i="10"/>
  <c r="F68" i="10"/>
  <c r="F19" i="10"/>
  <c r="G11" i="10"/>
  <c r="F64" i="10"/>
  <c r="G30" i="12"/>
  <c r="G33" i="12" s="1"/>
  <c r="F51" i="32"/>
  <c r="F50" i="32" s="1"/>
  <c r="F49" i="32" s="1"/>
  <c r="I51" i="10"/>
  <c r="I54" i="10" s="1"/>
  <c r="H59" i="10"/>
  <c r="H9" i="32" s="1"/>
  <c r="I41" i="10"/>
  <c r="I44" i="10" s="1"/>
  <c r="H49" i="10"/>
  <c r="H15" i="32" s="1"/>
  <c r="P16" i="6"/>
  <c r="A15" i="6"/>
  <c r="T15" i="6"/>
  <c r="D35" i="32"/>
  <c r="E40" i="32"/>
  <c r="E8" i="34"/>
  <c r="E23" i="34" s="1"/>
  <c r="E47" i="34" s="1"/>
  <c r="E6" i="36"/>
  <c r="E39" i="32"/>
  <c r="D8" i="34"/>
  <c r="D23" i="34" s="1"/>
  <c r="D47" i="34" s="1"/>
  <c r="D49" i="34" s="1"/>
  <c r="D6" i="36"/>
  <c r="D29" i="33"/>
  <c r="E69" i="10"/>
  <c r="G61" i="10" l="1"/>
  <c r="G14" i="10"/>
  <c r="I6" i="10"/>
  <c r="I9" i="10" s="1"/>
  <c r="H11" i="32"/>
  <c r="F12" i="32"/>
  <c r="F10" i="32" s="1"/>
  <c r="F8" i="32" s="1"/>
  <c r="F69" i="10"/>
  <c r="J21" i="10"/>
  <c r="J24" i="10" s="1"/>
  <c r="I29" i="10"/>
  <c r="I13" i="32" s="1"/>
  <c r="J41" i="10"/>
  <c r="J44" i="10" s="1"/>
  <c r="I49" i="10"/>
  <c r="I15" i="32" s="1"/>
  <c r="J51" i="10"/>
  <c r="J54" i="10" s="1"/>
  <c r="I59" i="10"/>
  <c r="I9" i="32" s="1"/>
  <c r="K18" i="12"/>
  <c r="J55" i="32"/>
  <c r="J53" i="32" s="1"/>
  <c r="G18" i="10"/>
  <c r="G65" i="10"/>
  <c r="H30" i="12"/>
  <c r="H33" i="12" s="1"/>
  <c r="G51" i="32"/>
  <c r="G50" i="32" s="1"/>
  <c r="G49" i="32" s="1"/>
  <c r="J31" i="10"/>
  <c r="J34" i="10" s="1"/>
  <c r="I39" i="10"/>
  <c r="I14" i="32" s="1"/>
  <c r="E35" i="32"/>
  <c r="F35" i="32" s="1"/>
  <c r="G35" i="32" s="1"/>
  <c r="H35" i="32" s="1"/>
  <c r="I35" i="32" s="1"/>
  <c r="J35" i="32" s="1"/>
  <c r="K35" i="32" s="1"/>
  <c r="L35" i="32" s="1"/>
  <c r="D4" i="34"/>
  <c r="N30" i="32"/>
  <c r="P17" i="6"/>
  <c r="T16" i="6"/>
  <c r="A16" i="6"/>
  <c r="D34" i="32"/>
  <c r="D61" i="32" s="1"/>
  <c r="D2" i="32" s="1"/>
  <c r="E48" i="34"/>
  <c r="E49" i="34" s="1"/>
  <c r="N50" i="34"/>
  <c r="H15" i="10" l="1"/>
  <c r="G68" i="10"/>
  <c r="J49" i="10"/>
  <c r="J15" i="32" s="1"/>
  <c r="K41" i="10"/>
  <c r="K44" i="10" s="1"/>
  <c r="J29" i="10"/>
  <c r="J13" i="32" s="1"/>
  <c r="K21" i="10"/>
  <c r="K24" i="10" s="1"/>
  <c r="L18" i="12"/>
  <c r="L55" i="32" s="1"/>
  <c r="L53" i="32" s="1"/>
  <c r="K55" i="32"/>
  <c r="K53" i="32" s="1"/>
  <c r="J39" i="10"/>
  <c r="J14" i="32" s="1"/>
  <c r="K31" i="10"/>
  <c r="K34" i="10" s="1"/>
  <c r="J59" i="10"/>
  <c r="J9" i="32" s="1"/>
  <c r="K51" i="10"/>
  <c r="K54" i="10" s="1"/>
  <c r="I30" i="12"/>
  <c r="I33" i="12" s="1"/>
  <c r="H51" i="32"/>
  <c r="H50" i="32" s="1"/>
  <c r="H49" i="32" s="1"/>
  <c r="J6" i="10"/>
  <c r="J9" i="10" s="1"/>
  <c r="I11" i="32"/>
  <c r="G19" i="10"/>
  <c r="H11" i="10"/>
  <c r="G64" i="10"/>
  <c r="F48" i="34"/>
  <c r="F49" i="34" s="1"/>
  <c r="E29" i="32"/>
  <c r="E20" i="32" s="1"/>
  <c r="E31" i="32" s="1"/>
  <c r="D2" i="34"/>
  <c r="D2" i="33"/>
  <c r="E4" i="34"/>
  <c r="P18" i="6"/>
  <c r="A17" i="6"/>
  <c r="T17" i="6"/>
  <c r="J11" i="32" l="1"/>
  <c r="K6" i="10"/>
  <c r="K9" i="10" s="1"/>
  <c r="J30" i="12"/>
  <c r="J33" i="12" s="1"/>
  <c r="I51" i="32"/>
  <c r="I50" i="32" s="1"/>
  <c r="I49" i="32" s="1"/>
  <c r="K29" i="10"/>
  <c r="K13" i="32" s="1"/>
  <c r="L21" i="10"/>
  <c r="L24" i="10" s="1"/>
  <c r="L29" i="10" s="1"/>
  <c r="L13" i="32" s="1"/>
  <c r="H14" i="10"/>
  <c r="H61" i="10"/>
  <c r="K59" i="10"/>
  <c r="K9" i="32" s="1"/>
  <c r="L51" i="10"/>
  <c r="L54" i="10" s="1"/>
  <c r="L59" i="10" s="1"/>
  <c r="L9" i="32" s="1"/>
  <c r="K49" i="10"/>
  <c r="K15" i="32" s="1"/>
  <c r="L41" i="10"/>
  <c r="L44" i="10" s="1"/>
  <c r="L49" i="10" s="1"/>
  <c r="L15" i="32" s="1"/>
  <c r="G12" i="32"/>
  <c r="G10" i="32" s="1"/>
  <c r="G8" i="32" s="1"/>
  <c r="G69" i="10"/>
  <c r="K39" i="10"/>
  <c r="K14" i="32" s="1"/>
  <c r="L31" i="10"/>
  <c r="L34" i="10" s="1"/>
  <c r="L39" i="10" s="1"/>
  <c r="L14" i="32" s="1"/>
  <c r="H18" i="10"/>
  <c r="H65" i="10"/>
  <c r="G48" i="34"/>
  <c r="G49" i="34" s="1"/>
  <c r="G29" i="32" s="1"/>
  <c r="F29" i="32"/>
  <c r="F4" i="34"/>
  <c r="P19" i="6"/>
  <c r="A18" i="6"/>
  <c r="T18" i="6"/>
  <c r="N45" i="32"/>
  <c r="I11" i="10" l="1"/>
  <c r="H64" i="10"/>
  <c r="H19" i="10"/>
  <c r="K30" i="12"/>
  <c r="K33" i="12" s="1"/>
  <c r="J51" i="32"/>
  <c r="J50" i="32" s="1"/>
  <c r="J49" i="32" s="1"/>
  <c r="I15" i="10"/>
  <c r="H68" i="10"/>
  <c r="K11" i="32"/>
  <c r="L6" i="10"/>
  <c r="L9" i="10" s="1"/>
  <c r="H48" i="34"/>
  <c r="H49" i="34" s="1"/>
  <c r="H29" i="32" s="1"/>
  <c r="G4" i="34"/>
  <c r="P20" i="6"/>
  <c r="A19" i="6"/>
  <c r="T19" i="6"/>
  <c r="H12" i="32" l="1"/>
  <c r="H10" i="32" s="1"/>
  <c r="H8" i="32" s="1"/>
  <c r="H69" i="10"/>
  <c r="L11" i="32"/>
  <c r="I18" i="10"/>
  <c r="I65" i="10"/>
  <c r="I14" i="10"/>
  <c r="I61" i="10"/>
  <c r="L30" i="12"/>
  <c r="L33" i="12" s="1"/>
  <c r="L51" i="32" s="1"/>
  <c r="L50" i="32" s="1"/>
  <c r="L49" i="32" s="1"/>
  <c r="K51" i="32"/>
  <c r="K50" i="32" s="1"/>
  <c r="K49" i="32" s="1"/>
  <c r="I48" i="34"/>
  <c r="I49" i="34" s="1"/>
  <c r="I29" i="32" s="1"/>
  <c r="I20" i="32" s="1"/>
  <c r="H4" i="34"/>
  <c r="P21" i="6"/>
  <c r="A20" i="6"/>
  <c r="T20" i="6"/>
  <c r="J11" i="10" l="1"/>
  <c r="I64" i="10"/>
  <c r="I19" i="10"/>
  <c r="J15" i="10"/>
  <c r="I68" i="10"/>
  <c r="I4" i="34"/>
  <c r="J48" i="34"/>
  <c r="J49" i="34" s="1"/>
  <c r="J29" i="32" s="1"/>
  <c r="F20" i="32"/>
  <c r="F31" i="32" s="1"/>
  <c r="F5" i="36" s="1"/>
  <c r="P22" i="6"/>
  <c r="T21" i="6"/>
  <c r="A21" i="6"/>
  <c r="J18" i="10" l="1"/>
  <c r="J65" i="10"/>
  <c r="J4" i="34"/>
  <c r="I12" i="32"/>
  <c r="I10" i="32" s="1"/>
  <c r="I8" i="32" s="1"/>
  <c r="I31" i="32" s="1"/>
  <c r="I5" i="36" s="1"/>
  <c r="I69" i="10"/>
  <c r="J14" i="10"/>
  <c r="J61" i="10"/>
  <c r="K48" i="34"/>
  <c r="K49" i="34" s="1"/>
  <c r="K29" i="32" s="1"/>
  <c r="K20" i="32" s="1"/>
  <c r="G20" i="32"/>
  <c r="G31" i="32" s="1"/>
  <c r="G5" i="36" s="1"/>
  <c r="P23" i="6"/>
  <c r="T22" i="6"/>
  <c r="A22" i="6"/>
  <c r="J64" i="10" l="1"/>
  <c r="J19" i="10"/>
  <c r="K11" i="10"/>
  <c r="J68" i="10"/>
  <c r="K15" i="10"/>
  <c r="K4" i="34"/>
  <c r="L48" i="34"/>
  <c r="L49" i="34" s="1"/>
  <c r="L29" i="32" s="1"/>
  <c r="L20" i="32" s="1"/>
  <c r="H20" i="32"/>
  <c r="H31" i="32" s="1"/>
  <c r="H5" i="36" s="1"/>
  <c r="P24" i="6"/>
  <c r="A23" i="6"/>
  <c r="T23" i="6"/>
  <c r="K14" i="10" l="1"/>
  <c r="K61" i="10"/>
  <c r="K18" i="10"/>
  <c r="K65" i="10"/>
  <c r="J12" i="32"/>
  <c r="J10" i="32" s="1"/>
  <c r="J8" i="32" s="1"/>
  <c r="J69" i="10"/>
  <c r="L4" i="34"/>
  <c r="P25" i="6"/>
  <c r="T24" i="6"/>
  <c r="A24" i="6"/>
  <c r="K68" i="10" l="1"/>
  <c r="L15" i="10"/>
  <c r="K19" i="10"/>
  <c r="K64" i="10"/>
  <c r="L11" i="10"/>
  <c r="A25" i="6"/>
  <c r="T25" i="6"/>
  <c r="P26" i="6"/>
  <c r="K12" i="32" l="1"/>
  <c r="K10" i="32" s="1"/>
  <c r="K8" i="32" s="1"/>
  <c r="K31" i="32" s="1"/>
  <c r="K5" i="36" s="1"/>
  <c r="K69" i="10"/>
  <c r="L14" i="10"/>
  <c r="L61" i="10"/>
  <c r="L18" i="10"/>
  <c r="L68" i="10" s="1"/>
  <c r="L65"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<sst xmlns="http://schemas.openxmlformats.org/spreadsheetml/2006/main" count="1420" uniqueCount="929">
  <si>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</si>
  <si>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</si>
  <si>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</si>
  <si>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</si>
  <si>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</si>
  <si>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</si>
  <si>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</si>
  <si>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</si>
  <si>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</si>
  <si>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</si>
  <si>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</si>
  <si>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</si>
  <si>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</si>
  <si>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</si>
  <si>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</si>
  <si>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</si>
  <si>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</si>
  <si>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</si>
  <si>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</si>
  <si>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</si>
  <si>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</si>
  <si>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</si>
  <si>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</si>
  <si>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</si>
  <si>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</si>
  <si>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</si>
  <si>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</si>
  <si>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</si>
  <si>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</si>
  <si>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</si>
  <si>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</si>
  <si>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</si>
  <si>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</si>
  <si>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</si>
  <si>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</si>
  <si>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</si>
  <si>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</si>
  <si>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</si>
  <si>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</si>
  <si>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</si>
  <si>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</si>
  <si>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</si>
  <si>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</si>
  <si>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</si>
  <si>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</si>
  <si>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</si>
  <si>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</si>
  <si>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</si>
  <si>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</si>
  <si>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</si>
  <si>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</si>
  <si>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</si>
  <si>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</si>
  <si>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</si>
  <si>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</si>
  <si>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</si>
  <si>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</si>
  <si>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</si>
  <si>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</si>
  <si>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</si>
  <si>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</si>
  <si>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</si>
  <si>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</si>
  <si>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</si>
  <si>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</si>
  <si>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</si>
  <si>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</si>
  <si>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</si>
  <si>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</si>
  <si>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</si>
  <si>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</si>
  <si>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</si>
  <si>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</si>
  <si>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</si>
  <si>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</si>
  <si>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</si>
  <si>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</si>
  <si>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</si>
  <si>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</si>
  <si>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</si>
  <si>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</si>
  <si>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</si>
  <si>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</si>
  <si>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</si>
  <si>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</si>
  <si>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</si>
  <si>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</si>
  <si>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</si>
  <si>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</si>
  <si>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</si>
  <si>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</si>
  <si>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</si>
  <si>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</si>
  <si>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</si>
  <si>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</si>
  <si>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</si>
  <si>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</si>
  <si>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</si>
  <si>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</si>
  <si>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</si>
  <si>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</si>
  <si>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</si>
  <si>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</si>
  <si>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</si>
  <si>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</si>
  <si>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</si>
  <si>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</si>
  <si>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</si>
  <si>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</si>
  <si>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</si>
  <si>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</si>
  <si>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</si>
  <si>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</si>
  <si>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</si>
  <si>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</si>
  <si>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</si>
  <si>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</si>
  <si>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</si>
  <si>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</si>
  <si>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</si>
  <si>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</si>
  <si>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</si>
  <si>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</si>
  <si>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</si>
  <si>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</si>
  <si>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</si>
  <si>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</si>
  <si>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</si>
  <si>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</si>
  <si>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</si>
  <si>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</si>
  <si>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</si>
  <si>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</si>
  <si>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</si>
  <si>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</si>
  <si>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</si>
  <si>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</si>
  <si>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</si>
  <si>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</si>
  <si>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</si>
  <si>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</si>
  <si>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</si>
  <si>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</si>
  <si>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</si>
  <si>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</si>
  <si>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</si>
  <si>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</si>
  <si>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</si>
  <si>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</si>
  <si>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</si>
  <si>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</si>
  <si>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</si>
  <si>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</si>
  <si>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</si>
  <si>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</si>
  <si>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</si>
  <si>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</si>
  <si>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</si>
  <si>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</si>
  <si>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</si>
  <si>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</si>
  <si>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</si>
  <si>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</si>
  <si>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</si>
  <si>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</si>
  <si>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</si>
  <si>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</si>
  <si>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</si>
  <si>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</si>
  <si>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</si>
  <si>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</si>
  <si>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</si>
  <si>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</si>
  <si>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</si>
  <si>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</si>
  <si>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</si>
  <si>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</si>
  <si>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</si>
  <si>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</si>
  <si>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</si>
  <si>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</si>
  <si>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</si>
  <si>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</si>
  <si>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</si>
  <si>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</si>
  <si>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</si>
  <si>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</si>
  <si>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</si>
  <si>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</si>
  <si>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</si>
  <si>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</si>
  <si>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</si>
  <si>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</si>
  <si>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</si>
  <si>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</si>
  <si>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</si>
  <si>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</si>
  <si>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</si>
  <si>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</si>
  <si>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</si>
  <si>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</si>
  <si>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</si>
  <si>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</si>
  <si>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</si>
  <si>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</si>
  <si>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</si>
  <si>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</si>
  <si>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</si>
  <si>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</si>
  <si>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</si>
  <si>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</si>
  <si>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</si>
  <si>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</si>
  <si>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</si>
  <si>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</si>
  <si>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</si>
  <si>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</si>
  <si>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</si>
  <si>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</si>
  <si>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</si>
  <si>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</si>
  <si>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</si>
  <si>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</si>
  <si>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</si>
  <si>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</si>
  <si>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</si>
  <si>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</si>
  <si>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</si>
  <si>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</si>
  <si>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</si>
  <si>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</si>
  <si>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</si>
  <si>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</si>
  <si>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</si>
  <si>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</si>
  <si>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</si>
  <si>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</si>
  <si>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</si>
  <si>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</si>
  <si>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</si>
  <si>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</si>
  <si>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</si>
  <si>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</si>
  <si>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</si>
  <si>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</si>
  <si>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</si>
  <si>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</si>
  <si>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</si>
  <si>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</si>
  <si>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</si>
  <si>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</si>
  <si>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</si>
  <si>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</si>
  <si>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</si>
  <si>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</si>
  <si>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</si>
  <si>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</si>
  <si>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</si>
  <si>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</si>
  <si>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</si>
  <si>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</si>
  <si>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</si>
  <si>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</si>
  <si>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</si>
  <si>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</si>
  <si>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</si>
  <si>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</si>
  <si>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</si>
  <si>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</si>
  <si>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</si>
  <si>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</si>
  <si>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</si>
  <si>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</si>
  <si>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</si>
  <si>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</si>
  <si>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</si>
  <si>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</si>
  <si>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</si>
  <si>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</si>
  <si>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</si>
  <si>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</si>
  <si>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</si>
  <si>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</si>
  <si>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</si>
  <si>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</si>
  <si>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</si>
  <si>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</si>
  <si>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</si>
  <si>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</si>
  <si>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</si>
  <si>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</si>
  <si>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</si>
  <si>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</si>
  <si>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</si>
  <si>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</si>
  <si>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</si>
  <si>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</si>
  <si>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</si>
  <si>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</si>
  <si>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</si>
  <si>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</si>
  <si>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</si>
  <si>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</si>
  <si>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</si>
  <si>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</si>
  <si>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</si>
  <si>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</si>
  <si>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</si>
  <si>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</si>
  <si>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</si>
  <si>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</si>
  <si>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</si>
  <si>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</si>
  <si>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</si>
  <si>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</si>
  <si>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</si>
  <si>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</si>
  <si>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</si>
  <si>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</si>
  <si>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</si>
  <si>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</si>
  <si>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</si>
  <si>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</si>
  <si>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</si>
  <si>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</si>
  <si>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</si>
  <si>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</si>
  <si>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</si>
  <si>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</si>
  <si>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</si>
  <si>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</si>
  <si>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</si>
  <si>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</si>
  <si>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</si>
  <si>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</si>
  <si>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</si>
  <si>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</si>
  <si>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</si>
  <si>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</si>
  <si>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</si>
  <si>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</si>
  <si>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</si>
  <si>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</si>
  <si>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</si>
  <si>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</si>
  <si>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</si>
  <si>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</si>
  <si>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</si>
  <si>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</si>
  <si>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</si>
  <si>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</si>
  <si>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</si>
  <si>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</si>
  <si>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</si>
  <si>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</si>
  <si>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</si>
  <si>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</si>
  <si>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</si>
  <si>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</si>
  <si>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</si>
  <si>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</si>
  <si>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</si>
  <si>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</si>
  <si>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</si>
  <si>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</si>
  <si>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</si>
  <si>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</si>
  <si>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</si>
  <si>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</si>
  <si>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</si>
  <si>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</si>
  <si>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</si>
  <si>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</si>
  <si>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</si>
  <si>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</si>
  <si>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</si>
  <si>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</si>
  <si>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</si>
  <si>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</si>
  <si>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</si>
  <si>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</si>
  <si>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</si>
  <si>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</si>
  <si>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</si>
  <si>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</si>
  <si>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</si>
  <si>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</si>
  <si>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</si>
  <si>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</si>
  <si>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</si>
  <si>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</si>
  <si>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</si>
  <si>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</si>
  <si>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</si>
  <si>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</si>
  <si>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</si>
  <si>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</si>
  <si>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</si>
  <si>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</si>
  <si>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</si>
  <si>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</si>
  <si>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</si>
  <si>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</si>
  <si>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</si>
  <si>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</si>
  <si>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</si>
  <si>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</si>
  <si>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</si>
  <si>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</si>
  <si>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</si>
  <si>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</si>
  <si>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</si>
  <si>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</si>
  <si>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</si>
  <si>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</si>
  <si>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</si>
  <si>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</si>
  <si>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</si>
  <si>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</si>
  <si>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</si>
  <si>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</si>
  <si>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</si>
  <si>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</si>
  <si>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</si>
  <si>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</si>
  <si>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</si>
  <si>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</si>
  <si>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</si>
  <si>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</si>
  <si>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</si>
  <si>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</si>
  <si>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</si>
  <si>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</si>
  <si>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</si>
  <si>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</si>
  <si>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</si>
  <si>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</si>
  <si>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</si>
  <si>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</si>
  <si>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</si>
  <si>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</si>
  <si>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</si>
  <si>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</si>
  <si>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</si>
  <si>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</si>
  <si>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</si>
  <si>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</si>
  <si>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</si>
  <si>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</si>
  <si>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</si>
  <si>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</si>
  <si>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</si>
  <si>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</si>
  <si>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</si>
  <si>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</si>
  <si>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</si>
  <si>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</si>
  <si>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</si>
  <si>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</si>
  <si>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</si>
  <si>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</si>
  <si>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</si>
  <si>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</si>
  <si>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</si>
  <si>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</si>
  <si>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</si>
  <si>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</si>
  <si>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</si>
  <si>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</si>
  <si>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</si>
  <si>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</si>
  <si>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</si>
  <si>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</si>
  <si>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</si>
  <si>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</si>
  <si>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</si>
  <si>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</si>
  <si>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</si>
  <si>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</si>
  <si>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</si>
  <si>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</si>
  <si>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</si>
  <si>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</si>
  <si>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</si>
  <si>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</si>
  <si>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</si>
  <si>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</si>
  <si>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</si>
  <si>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</si>
  <si>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</si>
  <si>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</si>
  <si>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</si>
  <si>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</si>
  <si>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</si>
  <si>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</si>
  <si>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</si>
  <si>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</si>
  <si>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</si>
  <si>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</si>
  <si>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</si>
  <si>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</si>
  <si>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</si>
  <si>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</si>
  <si>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</si>
  <si>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</si>
  <si>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</si>
  <si>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</si>
  <si>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</si>
  <si>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</si>
  <si>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</si>
  <si>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</si>
  <si>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</si>
  <si>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</si>
  <si>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</si>
  <si>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</si>
  <si>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</si>
  <si>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</si>
  <si>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</si>
  <si>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</si>
  <si>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</si>
  <si>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</si>
  <si>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</si>
  <si>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</si>
  <si>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</si>
  <si>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</si>
  <si>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</si>
  <si>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</si>
  <si>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</si>
  <si>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</si>
  <si>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</si>
  <si>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</si>
  <si>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</si>
  <si>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</si>
  <si>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</si>
  <si>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</si>
  <si>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</si>
  <si>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</si>
  <si>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</si>
  <si>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</si>
  <si>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</si>
  <si>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</si>
  <si>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</si>
  <si>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</si>
  <si>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</si>
  <si>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</si>
  <si>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</si>
  <si>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</si>
  <si>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</si>
  <si>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</si>
  <si>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</si>
  <si>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</si>
  <si>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</si>
  <si>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</si>
  <si>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</si>
  <si>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</si>
  <si>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</si>
  <si>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</si>
  <si>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</si>
  <si>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</si>
  <si>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</si>
  <si>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</si>
  <si>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</si>
  <si>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</si>
  <si>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</si>
  <si>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</si>
  <si>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</si>
  <si>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</si>
  <si>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</si>
  <si>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</si>
  <si>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</si>
  <si>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</si>
  <si>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</si>
  <si>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</si>
  <si>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</si>
  <si>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</si>
  <si>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</si>
  <si>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</si>
  <si>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</si>
  <si>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</si>
  <si>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</si>
  <si>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</si>
  <si>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</si>
  <si>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</si>
  <si>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</si>
  <si>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</si>
  <si>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</si>
  <si>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</si>
  <si>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</si>
  <si>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</si>
  <si>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</si>
  <si>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</si>
  <si>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</si>
  <si>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</si>
  <si>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</si>
  <si>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</si>
  <si>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</si>
  <si>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</si>
  <si>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</si>
  <si>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</si>
  <si>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</si>
  <si>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</si>
  <si>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</si>
  <si>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</si>
  <si>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</si>
  <si>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</si>
  <si>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</si>
  <si>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</si>
  <si>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</si>
  <si>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</si>
  <si>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</si>
  <si>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</si>
  <si>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</si>
  <si>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</si>
  <si>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</si>
  <si>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</si>
  <si>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</si>
  <si>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</si>
  <si>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</si>
  <si>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</si>
  <si>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</si>
  <si>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</si>
  <si>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</si>
  <si>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</si>
  <si>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</si>
  <si>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</si>
  <si>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</si>
  <si>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</si>
  <si>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</si>
  <si>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</si>
  <si>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</si>
  <si>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</si>
  <si>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</si>
  <si>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</si>
  <si>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</si>
  <si>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</si>
  <si>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</si>
  <si>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</si>
  <si>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</si>
  <si>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</si>
  <si>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</si>
  <si>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</si>
  <si>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</si>
  <si>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</si>
  <si>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</si>
  <si>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</si>
  <si>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</si>
  <si>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</si>
  <si>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</si>
  <si>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</si>
  <si>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</si>
  <si>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</si>
  <si>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</si>
  <si>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</si>
  <si>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</si>
  <si>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</si>
  <si>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</si>
  <si>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</si>
  <si>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</si>
  <si>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</si>
  <si>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</si>
  <si>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</si>
  <si>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</si>
  <si>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</si>
  <si>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</si>
  <si>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</si>
  <si>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</si>
  <si>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</si>
  <si>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</si>
  <si>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</si>
  <si>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</si>
  <si>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</si>
  <si>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</si>
  <si>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</si>
  <si>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</si>
  <si>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</si>
  <si>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</si>
  <si>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</si>
  <si>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</si>
  <si>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</si>
  <si>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</si>
  <si>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</si>
  <si>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</si>
  <si>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</si>
  <si>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</si>
  <si>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</si>
  <si>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</si>
  <si>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</si>
  <si>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</si>
  <si>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</si>
  <si>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</si>
  <si>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</si>
  <si>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</si>
  <si>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</si>
  <si>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</si>
  <si>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</si>
  <si>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</si>
  <si>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</si>
  <si>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</si>
  <si>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</si>
  <si>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</si>
  <si>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</si>
  <si>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</si>
  <si>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</si>
  <si>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</si>
  <si>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</si>
  <si>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</si>
  <si>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</si>
  <si>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</si>
  <si>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</si>
  <si>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</si>
  <si>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</si>
  <si>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</si>
  <si>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</si>
  <si>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</si>
  <si>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</si>
  <si>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</si>
  <si>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</si>
  <si>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</si>
  <si>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</si>
  <si>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</si>
  <si>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</si>
  <si>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</si>
  <si>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</si>
  <si>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</si>
  <si>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</si>
  <si>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</si>
  <si>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</si>
  <si>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</si>
  <si>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</si>
  <si>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</si>
  <si>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</si>
  <si>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</si>
  <si>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</si>
  <si>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</si>
  <si>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</si>
  <si>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</si>
  <si>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</si>
  <si>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</si>
  <si>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</si>
  <si>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</si>
  <si>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</si>
  <si>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</si>
  <si>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</si>
  <si>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</si>
  <si>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</si>
  <si>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</si>
  <si>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</si>
  <si>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</si>
  <si>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</si>
  <si>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</si>
  <si>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</si>
  <si>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</si>
  <si>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</si>
  <si>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</si>
  <si>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</si>
  <si>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</si>
  <si>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</si>
  <si>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</si>
  <si>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</si>
  <si>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</si>
  <si>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</si>
  <si>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</si>
  <si>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</si>
  <si>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</si>
  <si>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</si>
  <si>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</si>
  <si>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</si>
  <si>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</si>
  <si>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</si>
  <si>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</si>
  <si>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</si>
  <si>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</si>
  <si>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</si>
  <si>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</si>
  <si>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</si>
  <si>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</si>
  <si>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</si>
  <si>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</si>
  <si>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</si>
  <si>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</si>
  <si>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</si>
  <si>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</si>
  <si>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</si>
  <si>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</si>
  <si>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</si>
  <si>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</si>
  <si>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</si>
  <si>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</si>
  <si>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</si>
  <si>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</si>
  <si>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</si>
  <si>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</si>
  <si>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</si>
  <si>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</si>
  <si>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</si>
  <si>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</si>
  <si>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</si>
  <si>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</si>
  <si>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</si>
  <si>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</si>
  <si>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</si>
  <si>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</si>
  <si>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</si>
  <si>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</si>
  <si>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</si>
  <si>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</si>
  <si>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</si>
  <si>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</si>
  <si>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</si>
  <si>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</si>
  <si>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</si>
  <si>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</si>
  <si>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</si>
  <si>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</si>
  <si>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</si>
  <si>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</si>
  <si>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</si>
  <si>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</si>
  <si>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</si>
  <si>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</si>
  <si>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</si>
  <si>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</si>
  <si>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</si>
  <si>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</si>
  <si>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</si>
  <si>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</si>
  <si>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</si>
  <si>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</si>
  <si>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</si>
  <si>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</si>
  <si>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</si>
  <si>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</si>
  <si>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</si>
  <si>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</si>
  <si>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</si>
  <si>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</si>
  <si>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</si>
  <si>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</si>
  <si>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</si>
  <si>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</si>
  <si>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</si>
  <si>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</si>
  <si>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</si>
  <si>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</si>
  <si>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</si>
  <si>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</si>
  <si>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</si>
  <si>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</si>
  <si>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</si>
  <si>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</si>
  <si>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</si>
  <si>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</si>
  <si>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</si>
  <si>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</si>
  <si>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</si>
  <si>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</si>
  <si>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</si>
  <si>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</si>
  <si>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</si>
  <si>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</si>
  <si>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</si>
  <si>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</si>
  <si>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</si>
  <si>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</si>
  <si>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</si>
  <si>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</si>
  <si>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</si>
  <si>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</si>
  <si>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</si>
  <si>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</si>
  <si>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</si>
  <si>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</si>
  <si>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</si>
  <si>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</si>
  <si>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</si>
  <si>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</si>
  <si>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</si>
  <si>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</si>
  <si>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</si>
  <si>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</si>
  <si>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</si>
  <si>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</si>
  <si>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</si>
  <si>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</si>
  <si>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</si>
  <si>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</si>
  <si>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</si>
  <si>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</si>
  <si>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</si>
  <si>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</si>
  <si>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</si>
  <si>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</si>
  <si>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</si>
  <si>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</si>
  <si>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</si>
  <si>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</si>
  <si>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</si>
  <si>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</si>
  <si>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</si>
  <si>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</si>
  <si>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</si>
  <si>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</si>
  <si>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</si>
  <si>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</si>
  <si>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</si>
  <si>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</si>
  <si>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</si>
  <si>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</si>
  <si>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</si>
  <si>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</si>
  <si>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</si>
  <si>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</si>
  <si>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</si>
  <si>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</si>
  <si>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</si>
  <si>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</si>
  <si>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</si>
  <si>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</si>
  <si>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</si>
  <si>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</si>
  <si>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</si>
  <si>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</si>
  <si>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</si>
  <si>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</si>
  <si>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</si>
  <si>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</si>
  <si>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</si>
  <si>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</si>
  <si>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VERSLO PLANAS, TEIKIAMAS PAGAL ASOCIACIJOS "ŠIAULIŲ RAJONO VIETOS VEIKLOS GRUPĖ" 2023 - 2029 M. TERITORIJOS VIETOS PLĖTROS STRATEGIJOS PRIEMONĘ „BENDRUOMENINIŲ PASLAUGŲ PLĖTRA“ Nr. ŠIAU-LEADER-20VVG-08-08</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</si>
</sst>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3" xfId="0" applyFill="1" applyBorder="1" applyAlignment="1" applyProtection="1">
      <alignment horizontal="center" vertical="center" wrapText="1"/>
      <protection locked="0"/>
    </xf>
    <xf numFmtId="0" fontId="0" fillId="10" borderId="13" xfId="0" applyFill="1" applyBorder="1" applyAlignment="1" applyProtection="1">
      <alignment horizontal="center" vertical="center" wrapText="1"/>
      <protection locked="0"/>
    </xf>
    <xf numFmtId="0" fontId="6" fillId="6" borderId="13" xfId="0" applyFont="1" applyFill="1" applyBorder="1" applyAlignment="1">
      <alignment horizontal="center" vertical="center" wrapText="1"/>
    </xf>
    <xf numFmtId="0" fontId="0" fillId="3" borderId="3" xfId="0" applyFill="1" applyBorder="1" applyAlignment="1" applyProtection="1">
      <alignment horizontal="left" vertical="center"/>
      <protection locked="0"/>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13" xfId="0" applyFill="1" applyBorder="1" applyAlignment="1" applyProtection="1">
      <alignment horizontal="left" vertical="center"/>
      <protection locked="0"/>
    </xf>
    <xf numFmtId="0" fontId="0" fillId="10" borderId="15" xfId="0"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xmlns=""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cs typeface="Calibri"/>
                </a:rPr>
                <a:t>Išsaugoti PDF</a:t>
              </a:r>
            </a:p>
            <a:p>
              <a:pPr algn="ctr" rtl="0">
                <a:defRPr sz="1000"/>
              </a:pPr>
              <a:endParaRPr lang="lt-LT" sz="1100" b="0" i="0" u="none" strike="noStrike" baseline="0">
                <a:solidFill>
                  <a:srgbClr val="000000"/>
                </a:solidFill>
                <a:latin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x14ac:dyDescent="0.3">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x14ac:dyDescent="0.3">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x14ac:dyDescent="0.3">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3">
      <c r="A25" s="274" t="s">
        <v>907</v>
      </c>
    </row>
    <row r="26" spans="1:1" ht="14.7" customHeight="1" x14ac:dyDescent="0.3">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3">
      <c r="A31" s="274" t="s">
        <v>216</v>
      </c>
    </row>
    <row r="32" spans="1:1" s="60" customFormat="1" ht="14.7" customHeight="1" x14ac:dyDescent="0.3">
      <c r="A32" s="274" t="s">
        <v>215</v>
      </c>
    </row>
    <row r="33" spans="1:2" s="60" customFormat="1" ht="14.7" customHeight="1" x14ac:dyDescent="0.3">
      <c r="A33" s="274" t="s">
        <v>214</v>
      </c>
    </row>
    <row r="34" spans="1:2" s="60" customFormat="1" ht="14.7" customHeight="1" x14ac:dyDescent="0.3">
      <c r="A34" s="274" t="s">
        <v>213</v>
      </c>
    </row>
    <row r="35" spans="1:2" s="60" customFormat="1" ht="14.7" customHeight="1" x14ac:dyDescent="0.3">
      <c r="A35" s="274" t="s">
        <v>212</v>
      </c>
    </row>
    <row r="36" spans="1:2" s="60" customFormat="1" ht="14.7" customHeight="1" x14ac:dyDescent="0.3">
      <c r="A36" s="274" t="s">
        <v>211</v>
      </c>
    </row>
    <row r="37" spans="1:2" s="60" customFormat="1" ht="14.7" customHeight="1" x14ac:dyDescent="0.3">
      <c r="A37" s="274" t="s">
        <v>210</v>
      </c>
    </row>
    <row r="38" spans="1:2" x14ac:dyDescent="0.3">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3">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x14ac:dyDescent="0.3">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x14ac:dyDescent="0.3">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3">
      <c r="A73" s="274" t="s">
        <v>189</v>
      </c>
    </row>
    <row r="74" spans="1:1" ht="14.7" customHeight="1" x14ac:dyDescent="0.3">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x14ac:dyDescent="0.3">
      <c r="A82" s="273" t="s">
        <v>246</v>
      </c>
    </row>
    <row r="83" spans="1:3" x14ac:dyDescent="0.3">
      <c r="A83" s="274" t="s">
        <v>164</v>
      </c>
    </row>
    <row r="84" spans="1:3" x14ac:dyDescent="0.3">
      <c r="A84" s="274" t="s">
        <v>264</v>
      </c>
    </row>
    <row r="85" spans="1:3" x14ac:dyDescent="0.3">
      <c r="A85" s="274" t="s">
        <v>244</v>
      </c>
    </row>
    <row r="86" spans="1:3" x14ac:dyDescent="0.3">
      <c r="A86" s="274" t="s">
        <v>245</v>
      </c>
    </row>
    <row r="89" spans="1:3" x14ac:dyDescent="0.3">
      <c r="A89" s="273" t="s">
        <v>273</v>
      </c>
    </row>
    <row r="90" spans="1:3" x14ac:dyDescent="0.3">
      <c r="A90" s="274" t="s">
        <v>840</v>
      </c>
      <c r="B90" t="s">
        <v>839</v>
      </c>
      <c r="C90" t="s">
        <v>589</v>
      </c>
    </row>
    <row r="91" spans="1:3" x14ac:dyDescent="0.3">
      <c r="A91" s="274"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3">
      <c r="A92" s="274" t="s">
        <v>275</v>
      </c>
      <c r="B92" s="81" t="e">
        <f ca="1">_xlfn.XLOOKUP(ParamosIšmokėjimoBūdai[[#This Row],[Būdas]],Lentelė5[Naudojami paramos išmokėjimo būdai],Lentelė5[Pasirinkti])</f>
        <v>#NAME?</v>
      </c>
      <c r="C92" t="s">
        <v>275</v>
      </c>
    </row>
    <row r="93" spans="1:3" x14ac:dyDescent="0.3">
      <c r="A93" s="274" t="s">
        <v>265</v>
      </c>
      <c r="B93" t="e">
        <f ca="1">_xlfn.XLOOKUP(ParamosIšmokėjimoBūdai[[#This Row],[Būdas]],Lentelė5[Naudojami paramos išmokėjimo būdai],Lentelė5[Pasirinkti])</f>
        <v>#NAME?</v>
      </c>
      <c r="C93" t="s">
        <v>265</v>
      </c>
    </row>
    <row r="95" spans="1:3" x14ac:dyDescent="0.3">
      <c r="A95" s="273" t="s">
        <v>295</v>
      </c>
    </row>
    <row r="96" spans="1:3" x14ac:dyDescent="0.3">
      <c r="A96" s="274" t="s">
        <v>19</v>
      </c>
    </row>
    <row r="97" spans="1:1" x14ac:dyDescent="0.3">
      <c r="A97" s="66" t="s">
        <v>177</v>
      </c>
    </row>
    <row r="98" spans="1:1" x14ac:dyDescent="0.3">
      <c r="A98" s="274" t="s">
        <v>296</v>
      </c>
    </row>
    <row r="99" spans="1:1" x14ac:dyDescent="0.3">
      <c r="A99" s="274" t="s">
        <v>297</v>
      </c>
    </row>
    <row r="100" spans="1:1" ht="16.2" x14ac:dyDescent="0.3">
      <c r="A100" s="274" t="s">
        <v>299</v>
      </c>
    </row>
    <row r="101" spans="1:1" ht="16.2" x14ac:dyDescent="0.3">
      <c r="A101" s="274" t="s">
        <v>300</v>
      </c>
    </row>
    <row r="104" spans="1:1" x14ac:dyDescent="0.3">
      <c r="A104" s="273" t="s">
        <v>823</v>
      </c>
    </row>
    <row r="105" spans="1:1" x14ac:dyDescent="0.3">
      <c r="A105" s="274" t="s">
        <v>824</v>
      </c>
    </row>
    <row r="106" spans="1:1" x14ac:dyDescent="0.3">
      <c r="A106" s="274" t="s">
        <v>825</v>
      </c>
    </row>
    <row r="109" spans="1:1" x14ac:dyDescent="0.3">
      <c r="A109" s="274" t="s">
        <v>836</v>
      </c>
    </row>
    <row r="110" spans="1:1" x14ac:dyDescent="0.3">
      <c r="A110" s="274" t="s">
        <v>835</v>
      </c>
    </row>
    <row r="111" spans="1:1" x14ac:dyDescent="0.3">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3" t="s">
        <v>590</v>
      </c>
      <c r="C2" s="254" t="s">
        <v>841</v>
      </c>
    </row>
    <row r="4" spans="1:5" x14ac:dyDescent="0.3">
      <c r="B4" t="s">
        <v>591</v>
      </c>
    </row>
    <row r="6" spans="1:5" ht="28.8" x14ac:dyDescent="0.3">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x14ac:dyDescent="0.3">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zoomScale="92" zoomScaleNormal="120" workbookViewId="0">
      <selection activeCell="N7" sqref="N7"/>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927</v>
      </c>
    </row>
    <row r="2" spans="2:5" x14ac:dyDescent="0.3">
      <c r="B2" s="253"/>
      <c r="C2" s="257"/>
    </row>
    <row r="3" spans="2:5" ht="50.25" customHeight="1" x14ac:dyDescent="0.3">
      <c r="B3" s="433" t="s">
        <v>925</v>
      </c>
      <c r="C3" s="434"/>
    </row>
    <row r="4" spans="2:5" x14ac:dyDescent="0.3">
      <c r="B4" s="60" t="s">
        <v>229</v>
      </c>
    </row>
    <row r="5" spans="2:5" x14ac:dyDescent="0.3">
      <c r="B5" s="60"/>
    </row>
    <row r="6" spans="2:5" ht="72" x14ac:dyDescent="0.3">
      <c r="B6" s="71" t="s">
        <v>547</v>
      </c>
      <c r="C6" s="417" t="s">
        <v>928</v>
      </c>
    </row>
    <row r="7" spans="2:5" x14ac:dyDescent="0.3">
      <c r="C7" s="418"/>
    </row>
    <row r="8" spans="2:5" x14ac:dyDescent="0.3">
      <c r="C8" s="419"/>
    </row>
    <row r="9" spans="2:5" x14ac:dyDescent="0.3">
      <c r="B9" s="270" t="s">
        <v>844</v>
      </c>
      <c r="C9" s="420" t="s">
        <v>825</v>
      </c>
    </row>
    <row r="10" spans="2:5" x14ac:dyDescent="0.3">
      <c r="C10" s="418"/>
    </row>
    <row r="11" spans="2:5" x14ac:dyDescent="0.3">
      <c r="C11" s="418"/>
    </row>
    <row r="12" spans="2:5" x14ac:dyDescent="0.3">
      <c r="B12" s="71" t="s">
        <v>344</v>
      </c>
      <c r="C12" s="421">
        <v>46119</v>
      </c>
    </row>
    <row r="13" spans="2:5" x14ac:dyDescent="0.3">
      <c r="B13" s="71" t="s">
        <v>173</v>
      </c>
      <c r="C13" s="421">
        <v>46153</v>
      </c>
    </row>
    <row r="14" spans="2:5" ht="28.8" x14ac:dyDescent="0.3">
      <c r="B14" s="71" t="s">
        <v>226</v>
      </c>
      <c r="C14" s="422">
        <v>24</v>
      </c>
    </row>
    <row r="15" spans="2:5" ht="28.8" x14ac:dyDescent="0.3">
      <c r="B15" s="71" t="s">
        <v>230</v>
      </c>
      <c r="C15" s="422">
        <v>3</v>
      </c>
    </row>
    <row r="16" spans="2:5" x14ac:dyDescent="0.3">
      <c r="B16" s="185" t="s">
        <v>233</v>
      </c>
      <c r="C16" s="423"/>
      <c r="E16" s="62" t="s">
        <v>283</v>
      </c>
    </row>
    <row r="17" spans="2:3" x14ac:dyDescent="0.3">
      <c r="B17" s="71" t="s">
        <v>337</v>
      </c>
      <c r="C17" s="422">
        <v>3</v>
      </c>
    </row>
    <row r="18" spans="2:3" x14ac:dyDescent="0.3">
      <c r="B18" s="186"/>
      <c r="C18" s="184"/>
    </row>
    <row r="19" spans="2:3" x14ac:dyDescent="0.3">
      <c r="B19" s="186"/>
      <c r="C19" s="184"/>
    </row>
    <row r="20" spans="2:3" x14ac:dyDescent="0.3">
      <c r="B20" s="187" t="s">
        <v>228</v>
      </c>
      <c r="C20" s="74" t="s">
        <v>179</v>
      </c>
    </row>
    <row r="21" spans="2:3" x14ac:dyDescent="0.3">
      <c r="B21" s="71" t="s">
        <v>158</v>
      </c>
      <c r="C21" s="424">
        <v>1.25</v>
      </c>
    </row>
    <row r="22" spans="2:3" x14ac:dyDescent="0.3">
      <c r="B22" s="71" t="s">
        <v>159</v>
      </c>
      <c r="C22" s="424">
        <v>0.65</v>
      </c>
    </row>
    <row r="23" spans="2:3" x14ac:dyDescent="0.3">
      <c r="B23" s="71" t="s">
        <v>160</v>
      </c>
      <c r="C23" s="425">
        <v>0.01</v>
      </c>
    </row>
    <row r="24" spans="2:3" x14ac:dyDescent="0.3">
      <c r="B24" s="71" t="s">
        <v>174</v>
      </c>
      <c r="C24" s="424">
        <v>1</v>
      </c>
    </row>
    <row r="25" spans="2:3" x14ac:dyDescent="0.3">
      <c r="B25" s="186"/>
      <c r="C25" s="184"/>
    </row>
    <row r="26" spans="2:3" x14ac:dyDescent="0.3">
      <c r="B26" s="186"/>
      <c r="C26" s="184"/>
    </row>
    <row r="27" spans="2:3" ht="28.8" x14ac:dyDescent="0.3">
      <c r="B27" s="71" t="s">
        <v>277</v>
      </c>
      <c r="C27" s="426">
        <v>0.4</v>
      </c>
    </row>
    <row r="29" spans="2:3" x14ac:dyDescent="0.3">
      <c r="B29" s="430" t="s">
        <v>834</v>
      </c>
      <c r="C29" s="427" t="s">
        <v>838</v>
      </c>
    </row>
    <row r="30" spans="2:3" x14ac:dyDescent="0.3">
      <c r="B30" s="431" t="s">
        <v>274</v>
      </c>
      <c r="C30" s="428" t="s">
        <v>835</v>
      </c>
    </row>
    <row r="31" spans="2:3" x14ac:dyDescent="0.3">
      <c r="B31" s="431" t="s">
        <v>275</v>
      </c>
      <c r="C31" s="428" t="s">
        <v>835</v>
      </c>
    </row>
    <row r="32" spans="2:3" x14ac:dyDescent="0.3">
      <c r="B32" s="432" t="s">
        <v>265</v>
      </c>
      <c r="C32" s="429" t="s">
        <v>835</v>
      </c>
    </row>
  </sheetData>
  <sheetProtection algorithmName="SHA-512" hashValue="YhO4ip2r9i1fbdgkrPBEzmOYGAcEX36UDu2rgVy5isvufxhxA9CZPNmet4Pjh2GCeIGzunaGru/z5umk0a3x6w==" saltValue="kSxEPN8Qe4+vJFSp2rveSg=="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13" sqref="D13"/>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4.4" x14ac:dyDescent="0.3">
      <c r="B2" s="435" t="s">
        <v>4</v>
      </c>
      <c r="C2" s="435"/>
      <c r="D2" s="435"/>
    </row>
    <row r="4" spans="2:4" s="233" customFormat="1" ht="26.25" customHeight="1" x14ac:dyDescent="0.3">
      <c r="B4" s="234" t="s">
        <v>21</v>
      </c>
      <c r="C4" s="234" t="s">
        <v>545</v>
      </c>
      <c r="D4" s="234" t="s">
        <v>293</v>
      </c>
    </row>
    <row r="5" spans="2:4" s="233" customFormat="1" ht="14.4" x14ac:dyDescent="0.3">
      <c r="B5" s="235">
        <f>ROW()-ROW(Turinys[[#Headers],[Eil. Nr.]])</f>
        <v>1</v>
      </c>
      <c r="C5" s="235"/>
      <c r="D5" s="236" t="s">
        <v>224</v>
      </c>
    </row>
    <row r="6" spans="2:4" s="233" customFormat="1" ht="14.4" x14ac:dyDescent="0.3">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vmttMmVK55Xrt8iGfXlZ84aibEJLzN6uywdg8akH8i5n/GpYItwYuJUtw55rGGYpTUlEmis9eb+7KxmVahlfhw==" saltValue="3lQM5bXYKv/5xnGs0+qwp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B11" sqref="B11"/>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tabSelected="1" zoomScale="84" zoomScaleNormal="130" workbookViewId="0">
      <selection activeCell="C17" sqref="C1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58" t="e">
        <f ca="1">_xlfn.CONCAT("Versija: ",Forma!$C$2,TEXT(Parametrai!$C$2,".000"))</f>
        <v>#NAME?</v>
      </c>
      <c r="G1" s="299" t="s">
        <v>224</v>
      </c>
    </row>
    <row r="2" spans="1:11" ht="25.2" customHeight="1" x14ac:dyDescent="0.3">
      <c r="A2" s="440"/>
      <c r="B2" s="440"/>
      <c r="C2" s="440"/>
      <c r="D2" s="440"/>
      <c r="E2" s="440"/>
      <c r="G2" s="300" t="s">
        <v>877</v>
      </c>
    </row>
    <row r="3" spans="1:11" x14ac:dyDescent="0.3">
      <c r="C3" s="72" t="s">
        <v>225</v>
      </c>
      <c r="D3" s="72"/>
      <c r="G3" s="267"/>
    </row>
    <row r="4" spans="1:11" ht="25.2" customHeight="1" x14ac:dyDescent="0.3">
      <c r="A4" s="443"/>
      <c r="B4" s="443"/>
      <c r="C4" s="443"/>
      <c r="D4" s="443"/>
      <c r="E4" s="443"/>
      <c r="G4" s="267" t="s">
        <v>878</v>
      </c>
    </row>
    <row r="5" spans="1:11" x14ac:dyDescent="0.3">
      <c r="C5" s="72" t="s">
        <v>845</v>
      </c>
      <c r="D5" s="72"/>
      <c r="G5" s="267"/>
    </row>
    <row r="6" spans="1:11" ht="10.199999999999999" customHeight="1" x14ac:dyDescent="0.3">
      <c r="C6" s="72"/>
      <c r="D6" s="72"/>
      <c r="G6" s="267"/>
    </row>
    <row r="7" spans="1:11" ht="47.25" customHeight="1" x14ac:dyDescent="0.3">
      <c r="A7" s="445" t="s">
        <v>876</v>
      </c>
      <c r="B7" s="445"/>
      <c r="C7" s="445"/>
      <c r="D7" s="445"/>
      <c r="E7" s="445"/>
      <c r="G7" s="410"/>
    </row>
    <row r="8" spans="1:11" ht="10.199999999999999" customHeight="1" x14ac:dyDescent="0.3">
      <c r="A8" s="453"/>
      <c r="B8" s="453"/>
      <c r="C8" s="453"/>
      <c r="D8" s="453"/>
      <c r="E8" s="453"/>
      <c r="G8" s="267"/>
    </row>
    <row r="9" spans="1:11" ht="45.6" customHeight="1" x14ac:dyDescent="0.3">
      <c r="A9" s="444" t="str">
        <f>Parametrai!C6</f>
        <v>VERSLO PLANAS, TEIKIAMAS PAGAL ASOCIACIJOS "ŠIAULIŲ RAJONO VIETOS VEIKLOS GRUPĖ" 2023 - 2029 M. TERITORIJOS VIETOS PLĖTROS STRATEGIJOS PRIEMONĘ „BENDRUOMENINIŲ PASLAUGŲ PLĖTRA“ Nr. ŠIAU-LEADER-20VVG-08-08</v>
      </c>
      <c r="B9" s="444"/>
      <c r="C9" s="444"/>
      <c r="D9" s="444"/>
      <c r="E9" s="444"/>
      <c r="G9" s="267"/>
    </row>
    <row r="10" spans="1:11" ht="10.199999999999999" customHeight="1" x14ac:dyDescent="0.3">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3">
      <c r="A12" s="63"/>
      <c r="B12" s="63"/>
      <c r="C12" s="69" t="s">
        <v>222</v>
      </c>
      <c r="D12" s="63"/>
      <c r="E12" s="63"/>
      <c r="G12" s="267"/>
      <c r="H12" s="62"/>
      <c r="I12" s="62"/>
      <c r="J12" s="62"/>
      <c r="K12" s="62"/>
    </row>
    <row r="13" spans="1:11" s="65" customFormat="1" ht="15.6" x14ac:dyDescent="0.3">
      <c r="A13" s="59"/>
      <c r="B13" s="63"/>
      <c r="C13" s="320"/>
      <c r="D13" s="63"/>
      <c r="E13" s="63"/>
      <c r="G13" s="267"/>
      <c r="H13" s="62"/>
      <c r="I13" s="62"/>
      <c r="J13" s="62"/>
      <c r="K13" s="62"/>
    </row>
    <row r="14" spans="1:11" ht="15.6" x14ac:dyDescent="0.3">
      <c r="A14" s="59"/>
      <c r="C14" s="70" t="s">
        <v>223</v>
      </c>
      <c r="D14" s="69"/>
      <c r="G14" s="267"/>
    </row>
    <row r="15" spans="1:11" x14ac:dyDescent="0.3">
      <c r="A15" s="121" t="s">
        <v>0</v>
      </c>
      <c r="B15" s="441" t="s">
        <v>161</v>
      </c>
      <c r="C15" s="441"/>
      <c r="D15" s="441"/>
      <c r="E15" s="441"/>
      <c r="G15" s="267"/>
    </row>
    <row r="16" spans="1:11" x14ac:dyDescent="0.3">
      <c r="A16" s="122" t="s">
        <v>1</v>
      </c>
      <c r="B16" s="446" t="s">
        <v>172</v>
      </c>
      <c r="C16" s="446"/>
      <c r="D16" s="446"/>
      <c r="E16" s="446"/>
      <c r="G16" s="267"/>
    </row>
    <row r="17" spans="1:7" ht="24.75" customHeight="1" x14ac:dyDescent="0.3">
      <c r="A17" s="73" t="s">
        <v>2</v>
      </c>
      <c r="B17" s="64" t="s">
        <v>232</v>
      </c>
      <c r="C17" s="363"/>
      <c r="D17" s="447"/>
      <c r="E17" s="448"/>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49"/>
      <c r="E18" s="450"/>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1"/>
      <c r="E19" s="452"/>
      <c r="G19" s="267" t="e">
        <f ca="1">_xlfn.CONCAT("Vėliausia projekto įgyvendinimo pabaigos data: ", TEXT(IF(Parametrai!$C$16&lt;&gt;0, MIN(Parametrai!$C$16, EDATE($C$17, Parametrai!$C$14)-1), EDATE($C$17, Parametrai!$C$14)-1), "yyyy-mm-dd"))</f>
        <v>#NAME?</v>
      </c>
    </row>
    <row r="20" spans="1:7" ht="15" thickTop="1" x14ac:dyDescent="0.3">
      <c r="A20" s="121" t="s">
        <v>3</v>
      </c>
      <c r="B20" s="442" t="s">
        <v>162</v>
      </c>
      <c r="C20" s="442"/>
      <c r="D20" s="442"/>
      <c r="E20" s="442"/>
      <c r="G20" s="267"/>
    </row>
    <row r="21" spans="1:7" ht="30" customHeight="1" x14ac:dyDescent="0.3">
      <c r="A21" s="71" t="s">
        <v>169</v>
      </c>
      <c r="B21" s="71" t="s">
        <v>905</v>
      </c>
      <c r="C21" s="437" t="s">
        <v>164</v>
      </c>
      <c r="D21" s="438"/>
      <c r="E21" s="439"/>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aca="1" ref="C23" ca="1">IFERROR(_xlfn.UNIQUE(_xlfn._xlws.FILTER('4'!D:D, ('4'!$B:$B="Veiklos kodas ir pavadinimas pagal EVRK")*('4'!$D:$D&lt;&gt;"")))," –")</f>
        <v xml:space="preserve"> –</v>
      </c>
      <c r="D23" s="268"/>
      <c r="E23" s="268"/>
      <c r="G23" s="301" t="s">
        <v>846</v>
      </c>
    </row>
    <row r="24" spans="1:7" x14ac:dyDescent="0.3">
      <c r="C24" s="267"/>
      <c r="D24" s="268"/>
      <c r="E24" s="268"/>
      <c r="G24" s="267"/>
    </row>
    <row r="25" spans="1:7" ht="189" customHeight="1" x14ac:dyDescent="0.3">
      <c r="B25" s="436" t="s">
        <v>902</v>
      </c>
      <c r="C25" s="436"/>
      <c r="D25" s="436"/>
      <c r="E25" s="436"/>
      <c r="G25" s="300"/>
    </row>
    <row r="26" spans="1:7" x14ac:dyDescent="0.3">
      <c r="C26" s="267"/>
      <c r="D26" s="269"/>
      <c r="E26" s="269"/>
      <c r="G26" s="300"/>
    </row>
    <row r="27" spans="1:7" x14ac:dyDescent="0.3">
      <c r="C27" s="267"/>
      <c r="D27" s="268"/>
      <c r="E27" s="268"/>
      <c r="G27" s="300"/>
    </row>
    <row r="28" spans="1:7" x14ac:dyDescent="0.3">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zoomScale="69" zoomScaleNormal="130" workbookViewId="0">
      <selection activeCell="M8" sqref="M8"/>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2" t="s">
        <v>542</v>
      </c>
      <c r="C1" s="463"/>
      <c r="D1" s="463"/>
      <c r="E1" s="463"/>
      <c r="F1" s="463"/>
      <c r="G1" s="463"/>
      <c r="H1" s="463"/>
      <c r="I1" s="463"/>
      <c r="J1" s="463"/>
      <c r="K1" s="463"/>
      <c r="M1" s="299" t="s">
        <v>224</v>
      </c>
    </row>
    <row r="2" spans="1:13" s="62" customFormat="1" ht="144" customHeight="1" x14ac:dyDescent="0.3">
      <c r="A2" s="64" t="s">
        <v>181</v>
      </c>
      <c r="B2" s="64" t="s">
        <v>879</v>
      </c>
      <c r="C2" s="454"/>
      <c r="D2" s="454"/>
      <c r="E2" s="454"/>
      <c r="F2" s="454"/>
      <c r="G2" s="454"/>
      <c r="H2" s="454"/>
      <c r="I2" s="454"/>
      <c r="J2" s="454"/>
      <c r="K2" s="454"/>
      <c r="M2" s="302" t="s">
        <v>891</v>
      </c>
    </row>
    <row r="3" spans="1:13" s="62" customFormat="1" ht="43.5" customHeight="1" x14ac:dyDescent="0.3">
      <c r="A3" s="64" t="s">
        <v>182</v>
      </c>
      <c r="B3" s="64" t="s">
        <v>889</v>
      </c>
      <c r="C3" s="455"/>
      <c r="D3" s="456"/>
      <c r="E3" s="456"/>
      <c r="F3" s="456"/>
      <c r="G3" s="456"/>
      <c r="H3" s="456"/>
      <c r="I3" s="456"/>
      <c r="J3" s="456"/>
      <c r="K3" s="457"/>
      <c r="M3" s="302" t="s">
        <v>890</v>
      </c>
    </row>
    <row r="4" spans="1:13" s="62" customFormat="1" ht="174.75" customHeight="1" x14ac:dyDescent="0.3">
      <c r="A4" s="64" t="s">
        <v>888</v>
      </c>
      <c r="B4" s="64" t="s">
        <v>892</v>
      </c>
      <c r="C4" s="454"/>
      <c r="D4" s="454"/>
      <c r="E4" s="454"/>
      <c r="F4" s="454"/>
      <c r="G4" s="454"/>
      <c r="H4" s="454"/>
      <c r="I4" s="454"/>
      <c r="J4" s="454"/>
      <c r="K4" s="454"/>
      <c r="M4" s="303" t="s">
        <v>893</v>
      </c>
    </row>
    <row r="5" spans="1:13" s="62" customFormat="1" ht="9.6" customHeight="1" x14ac:dyDescent="0.3">
      <c r="M5" s="66"/>
    </row>
    <row r="6" spans="1:13" ht="30" customHeight="1" x14ac:dyDescent="0.3">
      <c r="A6" s="121" t="s">
        <v>7</v>
      </c>
      <c r="B6" s="477" t="s">
        <v>544</v>
      </c>
      <c r="C6" s="478"/>
      <c r="D6" s="478"/>
      <c r="E6" s="478"/>
      <c r="F6" s="478"/>
      <c r="G6" s="478"/>
      <c r="H6" s="478"/>
      <c r="I6" s="478"/>
      <c r="J6" s="478"/>
      <c r="K6" s="478"/>
    </row>
    <row r="7" spans="1:13" ht="14.85" customHeight="1" x14ac:dyDescent="0.3">
      <c r="A7" s="121" t="s">
        <v>183</v>
      </c>
      <c r="B7" s="442" t="s">
        <v>249</v>
      </c>
      <c r="C7" s="442"/>
      <c r="D7" s="442"/>
      <c r="E7" s="442"/>
      <c r="F7" s="442"/>
      <c r="G7" s="442"/>
      <c r="H7" s="442"/>
      <c r="I7" s="442"/>
      <c r="J7" s="442"/>
      <c r="K7" s="442"/>
    </row>
    <row r="8" spans="1:13" x14ac:dyDescent="0.3">
      <c r="A8" s="121" t="s">
        <v>221</v>
      </c>
      <c r="B8" s="475" t="s">
        <v>239</v>
      </c>
      <c r="C8" s="475"/>
      <c r="D8" s="475"/>
      <c r="E8" s="475"/>
      <c r="F8" s="475"/>
      <c r="G8" s="475"/>
      <c r="H8" s="475"/>
      <c r="I8" s="475"/>
      <c r="J8" s="475"/>
      <c r="K8" s="475"/>
      <c r="M8" s="269"/>
    </row>
    <row r="9" spans="1:13" ht="63" customHeight="1" x14ac:dyDescent="0.3">
      <c r="A9" s="480" t="s">
        <v>235</v>
      </c>
      <c r="B9" s="480"/>
      <c r="C9" s="480"/>
      <c r="D9" s="480"/>
      <c r="E9" s="480"/>
      <c r="F9" s="480"/>
      <c r="G9" s="480"/>
      <c r="H9" s="480"/>
      <c r="I9" s="480"/>
      <c r="J9" s="480"/>
      <c r="K9" s="480"/>
      <c r="M9" s="269"/>
    </row>
    <row r="10" spans="1:13" ht="30.6" customHeight="1" x14ac:dyDescent="0.3">
      <c r="A10" s="465" t="s">
        <v>21</v>
      </c>
      <c r="B10" s="467" t="s">
        <v>43</v>
      </c>
      <c r="C10" s="126" t="str">
        <f>IF(AND('1'!$C$22="Verslo pradžia",YEAR('1'!$E$22)=YEAR('1'!$C$11)),"Pradžios metai","Ataskaitiniai metai")</f>
        <v>Ataskaitiniai metai</v>
      </c>
      <c r="D10" s="469" t="s">
        <v>11</v>
      </c>
      <c r="E10" s="470"/>
      <c r="F10" s="470"/>
      <c r="G10" s="470"/>
      <c r="H10" s="470"/>
      <c r="I10" s="470"/>
      <c r="J10" s="470"/>
      <c r="K10" s="470"/>
      <c r="M10" s="269"/>
    </row>
    <row r="11" spans="1:13" ht="15" thickBot="1" x14ac:dyDescent="0.35">
      <c r="A11" s="466"/>
      <c r="B11" s="468"/>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79"/>
      <c r="D15" s="479"/>
      <c r="E15" s="479"/>
      <c r="F15" s="479"/>
      <c r="G15" s="479"/>
      <c r="H15" s="479"/>
      <c r="I15" s="479"/>
      <c r="J15" s="479"/>
      <c r="K15" s="479"/>
      <c r="M15" s="300" t="s">
        <v>251</v>
      </c>
    </row>
    <row r="16" spans="1:13" ht="7.2" customHeight="1" thickTop="1" x14ac:dyDescent="0.3">
      <c r="B16" s="66"/>
      <c r="M16" s="269"/>
    </row>
    <row r="17" spans="1:13" ht="14.85" customHeight="1" x14ac:dyDescent="0.3">
      <c r="A17" s="121" t="s">
        <v>256</v>
      </c>
      <c r="B17" s="475" t="s">
        <v>248</v>
      </c>
      <c r="C17" s="475"/>
      <c r="D17" s="475"/>
      <c r="E17" s="475"/>
      <c r="F17" s="475"/>
      <c r="G17" s="475"/>
      <c r="H17" s="475"/>
      <c r="I17" s="475"/>
      <c r="J17" s="475"/>
      <c r="K17" s="475"/>
      <c r="M17" s="269"/>
    </row>
    <row r="18" spans="1:13" ht="40.950000000000003" customHeight="1" x14ac:dyDescent="0.3">
      <c r="A18" s="464" t="s">
        <v>848</v>
      </c>
      <c r="B18" s="464"/>
      <c r="C18" s="464"/>
      <c r="D18" s="464"/>
      <c r="E18" s="464"/>
      <c r="F18" s="464"/>
      <c r="G18" s="464"/>
      <c r="H18" s="464"/>
      <c r="I18" s="464"/>
      <c r="J18" s="464"/>
      <c r="K18" s="464"/>
      <c r="M18" s="269"/>
    </row>
    <row r="19" spans="1:13" ht="52.2" customHeight="1" thickBot="1" x14ac:dyDescent="0.35">
      <c r="A19" s="123" t="s">
        <v>21</v>
      </c>
      <c r="B19" s="124" t="s">
        <v>238</v>
      </c>
      <c r="C19" s="460" t="s">
        <v>237</v>
      </c>
      <c r="D19" s="460"/>
      <c r="E19" s="460" t="s">
        <v>243</v>
      </c>
      <c r="F19" s="460"/>
      <c r="G19" s="460"/>
      <c r="H19" s="460"/>
      <c r="I19" s="124" t="s">
        <v>247</v>
      </c>
      <c r="J19" s="460" t="s">
        <v>236</v>
      </c>
      <c r="K19" s="460"/>
      <c r="M19" s="269"/>
    </row>
    <row r="20" spans="1:13" ht="24.6" thickTop="1" x14ac:dyDescent="0.3">
      <c r="A20" s="255" t="s">
        <v>257</v>
      </c>
      <c r="B20" s="323"/>
      <c r="C20" s="476" t="s">
        <v>164</v>
      </c>
      <c r="D20" s="476"/>
      <c r="E20" s="484"/>
      <c r="F20" s="484"/>
      <c r="G20" s="484"/>
      <c r="H20" s="484"/>
      <c r="I20" s="326"/>
      <c r="J20" s="471"/>
      <c r="K20" s="472"/>
      <c r="M20" s="269" t="s">
        <v>849</v>
      </c>
    </row>
    <row r="21" spans="1:13" x14ac:dyDescent="0.3">
      <c r="A21" s="255" t="s">
        <v>258</v>
      </c>
      <c r="B21" s="324"/>
      <c r="C21" s="461" t="s">
        <v>164</v>
      </c>
      <c r="D21" s="461"/>
      <c r="E21" s="458"/>
      <c r="F21" s="458"/>
      <c r="G21" s="458"/>
      <c r="H21" s="458"/>
      <c r="I21" s="327"/>
      <c r="J21" s="473"/>
      <c r="K21" s="474"/>
      <c r="M21" s="269"/>
    </row>
    <row r="22" spans="1:13" x14ac:dyDescent="0.3">
      <c r="A22" s="255" t="s">
        <v>259</v>
      </c>
      <c r="B22" s="324"/>
      <c r="C22" s="461" t="s">
        <v>164</v>
      </c>
      <c r="D22" s="461"/>
      <c r="E22" s="458"/>
      <c r="F22" s="458"/>
      <c r="G22" s="458"/>
      <c r="H22" s="458"/>
      <c r="I22" s="327"/>
      <c r="J22" s="473"/>
      <c r="K22" s="474"/>
      <c r="M22" s="269"/>
    </row>
    <row r="23" spans="1:13" x14ac:dyDescent="0.3">
      <c r="A23" s="255" t="s">
        <v>260</v>
      </c>
      <c r="B23" s="324"/>
      <c r="C23" s="461" t="s">
        <v>164</v>
      </c>
      <c r="D23" s="461"/>
      <c r="E23" s="458"/>
      <c r="F23" s="458"/>
      <c r="G23" s="458"/>
      <c r="H23" s="458"/>
      <c r="I23" s="327"/>
      <c r="J23" s="473"/>
      <c r="K23" s="474"/>
      <c r="M23" s="269"/>
    </row>
    <row r="24" spans="1:13" x14ac:dyDescent="0.3">
      <c r="A24" s="255" t="s">
        <v>261</v>
      </c>
      <c r="B24" s="324"/>
      <c r="C24" s="461" t="s">
        <v>164</v>
      </c>
      <c r="D24" s="461"/>
      <c r="E24" s="458"/>
      <c r="F24" s="458"/>
      <c r="G24" s="458"/>
      <c r="H24" s="458"/>
      <c r="I24" s="327"/>
      <c r="J24" s="473"/>
      <c r="K24" s="474"/>
      <c r="M24" s="269"/>
    </row>
    <row r="25" spans="1:13" x14ac:dyDescent="0.3">
      <c r="A25" s="255" t="s">
        <v>262</v>
      </c>
      <c r="B25" s="324"/>
      <c r="C25" s="461" t="s">
        <v>164</v>
      </c>
      <c r="D25" s="461"/>
      <c r="E25" s="458"/>
      <c r="F25" s="458"/>
      <c r="G25" s="458"/>
      <c r="H25" s="458"/>
      <c r="I25" s="327"/>
      <c r="J25" s="473"/>
      <c r="K25" s="474"/>
      <c r="M25" s="269"/>
    </row>
    <row r="26" spans="1:13" ht="15" thickBot="1" x14ac:dyDescent="0.35">
      <c r="A26" s="256" t="s">
        <v>263</v>
      </c>
      <c r="B26" s="325"/>
      <c r="C26" s="483" t="s">
        <v>164</v>
      </c>
      <c r="D26" s="483"/>
      <c r="E26" s="459"/>
      <c r="F26" s="459"/>
      <c r="G26" s="459"/>
      <c r="H26" s="459"/>
      <c r="I26" s="328"/>
      <c r="J26" s="481"/>
      <c r="K26" s="482"/>
      <c r="M26" s="269"/>
    </row>
    <row r="27" spans="1:13" ht="15" thickTop="1" x14ac:dyDescent="0.3">
      <c r="A27" s="66"/>
      <c r="B27" s="66"/>
      <c r="C27" s="66"/>
      <c r="D27" s="66"/>
    </row>
    <row r="28" spans="1:13" x14ac:dyDescent="0.3">
      <c r="A28" s="121" t="s">
        <v>268</v>
      </c>
      <c r="B28" s="462" t="s">
        <v>234</v>
      </c>
      <c r="C28" s="463"/>
      <c r="D28" s="463"/>
      <c r="E28" s="463"/>
      <c r="F28" s="463"/>
      <c r="G28" s="463"/>
      <c r="H28" s="463"/>
      <c r="I28" s="463"/>
      <c r="J28" s="463"/>
      <c r="K28" s="463"/>
    </row>
    <row r="29" spans="1:13" ht="144" customHeight="1" x14ac:dyDescent="0.3">
      <c r="A29" s="64" t="s">
        <v>269</v>
      </c>
      <c r="B29" s="80" t="s">
        <v>272</v>
      </c>
      <c r="C29" s="454"/>
      <c r="D29" s="454"/>
      <c r="E29" s="454"/>
      <c r="F29" s="454"/>
      <c r="G29" s="454"/>
      <c r="H29" s="454"/>
      <c r="I29" s="454"/>
      <c r="J29" s="454"/>
      <c r="K29" s="454"/>
      <c r="M29" s="303" t="s">
        <v>850</v>
      </c>
    </row>
    <row r="30" spans="1:13" ht="144" customHeight="1" x14ac:dyDescent="0.3">
      <c r="A30" s="64" t="s">
        <v>270</v>
      </c>
      <c r="B30" s="80" t="s">
        <v>271</v>
      </c>
      <c r="C30" s="454"/>
      <c r="D30" s="454"/>
      <c r="E30" s="454"/>
      <c r="F30" s="454"/>
      <c r="G30" s="454"/>
      <c r="H30" s="454"/>
      <c r="I30" s="454"/>
      <c r="J30" s="454"/>
      <c r="K30" s="454"/>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K2"/>
    <mergeCell ref="C4:K4"/>
    <mergeCell ref="C3:K3"/>
    <mergeCell ref="E25:H25"/>
    <mergeCell ref="E26:H26"/>
    <mergeCell ref="E19:H19"/>
    <mergeCell ref="C21:D21"/>
    <mergeCell ref="C22:D22"/>
    <mergeCell ref="C23:D23"/>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95" t="s">
        <v>224</v>
      </c>
      <c r="O1" s="83" t="s">
        <v>292</v>
      </c>
      <c r="P1" s="83" t="s">
        <v>293</v>
      </c>
      <c r="Q1" s="83">
        <v>1</v>
      </c>
      <c r="R1" s="83">
        <v>2</v>
      </c>
      <c r="S1" s="95">
        <v>3</v>
      </c>
      <c r="T1" s="93"/>
    </row>
    <row r="2" spans="1:20" s="7" customFormat="1" ht="13.8" x14ac:dyDescent="0.3">
      <c r="A2" s="125" t="s">
        <v>98</v>
      </c>
      <c r="B2" s="494" t="s">
        <v>37</v>
      </c>
      <c r="C2" s="494"/>
      <c r="D2" s="494"/>
      <c r="E2" s="494"/>
      <c r="F2" s="494"/>
      <c r="G2" s="494"/>
      <c r="H2" s="494"/>
      <c r="I2" s="494"/>
      <c r="J2" s="494"/>
      <c r="K2" s="494"/>
      <c r="L2" s="494"/>
      <c r="M2" s="6"/>
      <c r="N2" s="296"/>
      <c r="O2" s="82"/>
      <c r="P2" s="83"/>
      <c r="Q2" s="82"/>
      <c r="R2" s="82"/>
      <c r="S2" s="82"/>
      <c r="T2" s="94"/>
    </row>
    <row r="3" spans="1:20" ht="13.8" x14ac:dyDescent="0.3">
      <c r="N3" s="296"/>
      <c r="O3" s="83"/>
      <c r="P3" s="83"/>
      <c r="Q3" s="82"/>
      <c r="R3" s="83"/>
      <c r="S3" s="95"/>
      <c r="T3" s="93"/>
    </row>
    <row r="4" spans="1:20" ht="22.8" x14ac:dyDescent="0.3">
      <c r="A4" s="495" t="s">
        <v>9</v>
      </c>
      <c r="B4" s="496"/>
      <c r="C4" s="499" t="s">
        <v>10</v>
      </c>
      <c r="D4" s="126" t="str">
        <f>IF(AND('1'!$C$22="Verslo pradžia",YEAR('1'!$E$22)=YEAR('1'!$C$11)),"Pradžios metai","Ataskaitiniai metai")</f>
        <v>Ataskaitiniai metai</v>
      </c>
      <c r="E4" s="469" t="s">
        <v>11</v>
      </c>
      <c r="F4" s="470"/>
      <c r="G4" s="470"/>
      <c r="H4" s="470"/>
      <c r="I4" s="470"/>
      <c r="J4" s="470"/>
      <c r="K4" s="470"/>
      <c r="L4" s="470"/>
      <c r="M4" s="12"/>
      <c r="N4" s="296"/>
      <c r="O4" s="83"/>
      <c r="P4" s="83"/>
      <c r="Q4" s="82"/>
      <c r="R4" s="83"/>
      <c r="S4" s="95"/>
      <c r="T4" s="93"/>
    </row>
    <row r="5" spans="1:20" thickBot="1" x14ac:dyDescent="0.35">
      <c r="A5" s="497"/>
      <c r="B5" s="498"/>
      <c r="C5" s="500"/>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thickTop="1" x14ac:dyDescent="0.3">
      <c r="A10" s="57" t="str">
        <f>CONCATENATE($P10, ".", $Q10, IF($R10&lt;&gt;"", CONCATENATE(".", $R10), ""), ".")</f>
        <v>4.2.</v>
      </c>
      <c r="B10" s="188" t="s">
        <v>289</v>
      </c>
      <c r="C10" s="90"/>
      <c r="D10" s="501"/>
      <c r="E10" s="501"/>
      <c r="F10" s="501"/>
      <c r="G10" s="501"/>
      <c r="H10" s="501"/>
      <c r="I10" s="501"/>
      <c r="J10" s="501"/>
      <c r="K10" s="501"/>
      <c r="L10" s="501"/>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89"/>
      <c r="E11" s="489"/>
      <c r="F11" s="489"/>
      <c r="G11" s="489"/>
      <c r="H11" s="489"/>
      <c r="I11" s="489"/>
      <c r="J11" s="489"/>
      <c r="K11" s="489"/>
      <c r="L11" s="489"/>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3.8" x14ac:dyDescent="0.3">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85"/>
      <c r="E16" s="485"/>
      <c r="F16" s="485"/>
      <c r="G16" s="485"/>
      <c r="H16" s="485"/>
      <c r="I16" s="485"/>
      <c r="J16" s="485"/>
      <c r="K16" s="485"/>
      <c r="L16" s="485"/>
      <c r="N16" s="296" t="s">
        <v>856</v>
      </c>
      <c r="O16" s="96">
        <v>2</v>
      </c>
      <c r="P16" s="83">
        <f t="shared" si="5"/>
        <v>4</v>
      </c>
      <c r="Q16" s="83">
        <f>COUNTIFS($O$1:$O16,1)</f>
        <v>2</v>
      </c>
      <c r="R16" s="83">
        <f t="shared" si="2"/>
        <v>6</v>
      </c>
      <c r="S16" s="83"/>
      <c r="T16" s="93" t="str">
        <f t="shared" si="3"/>
        <v>4.2.6.</v>
      </c>
    </row>
    <row r="17" spans="1:21" ht="13.8" x14ac:dyDescent="0.3">
      <c r="A17" s="57" t="str">
        <f t="shared" si="7"/>
        <v>4.3.</v>
      </c>
      <c r="B17" s="188" t="s">
        <v>289</v>
      </c>
      <c r="C17" s="90"/>
      <c r="D17" s="490"/>
      <c r="E17" s="487"/>
      <c r="F17" s="487"/>
      <c r="G17" s="487"/>
      <c r="H17" s="487"/>
      <c r="I17" s="487"/>
      <c r="J17" s="487"/>
      <c r="K17" s="487"/>
      <c r="L17" s="487"/>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1"/>
      <c r="E18" s="486"/>
      <c r="F18" s="486"/>
      <c r="G18" s="486"/>
      <c r="H18" s="486"/>
      <c r="I18" s="486"/>
      <c r="J18" s="486"/>
      <c r="K18" s="486"/>
      <c r="L18" s="486"/>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3.8" x14ac:dyDescent="0.3">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488"/>
      <c r="E23" s="488"/>
      <c r="F23" s="488"/>
      <c r="G23" s="488"/>
      <c r="H23" s="488"/>
      <c r="I23" s="488"/>
      <c r="J23" s="488"/>
      <c r="K23" s="488"/>
      <c r="L23" s="488"/>
      <c r="N23" s="296" t="s">
        <v>856</v>
      </c>
      <c r="O23" s="96">
        <v>2</v>
      </c>
      <c r="P23" s="83">
        <f t="shared" si="9"/>
        <v>4</v>
      </c>
      <c r="Q23" s="83">
        <f>COUNTIFS($O$1:$O23,1)</f>
        <v>3</v>
      </c>
      <c r="R23" s="83">
        <f t="shared" si="10"/>
        <v>6</v>
      </c>
      <c r="S23" s="83"/>
      <c r="T23" s="93" t="str">
        <f t="shared" si="3"/>
        <v>4.3.6.</v>
      </c>
      <c r="U23" s="96"/>
    </row>
    <row r="24" spans="1:21" ht="13.8" x14ac:dyDescent="0.3">
      <c r="A24" s="57" t="str">
        <f t="shared" si="7"/>
        <v>4.4.</v>
      </c>
      <c r="B24" s="188" t="s">
        <v>289</v>
      </c>
      <c r="C24" s="90"/>
      <c r="D24" s="492"/>
      <c r="E24" s="493"/>
      <c r="F24" s="493"/>
      <c r="G24" s="493"/>
      <c r="H24" s="493"/>
      <c r="I24" s="493"/>
      <c r="J24" s="493"/>
      <c r="K24" s="493"/>
      <c r="L24" s="493"/>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89"/>
      <c r="E25" s="489"/>
      <c r="F25" s="489"/>
      <c r="G25" s="489"/>
      <c r="H25" s="489"/>
      <c r="I25" s="489"/>
      <c r="J25" s="489"/>
      <c r="K25" s="489"/>
      <c r="L25" s="489"/>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3.8" x14ac:dyDescent="0.3">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488"/>
      <c r="E30" s="488"/>
      <c r="F30" s="488"/>
      <c r="G30" s="488"/>
      <c r="H30" s="488"/>
      <c r="I30" s="488"/>
      <c r="J30" s="488"/>
      <c r="K30" s="488"/>
      <c r="L30" s="488"/>
      <c r="N30" s="296" t="s">
        <v>856</v>
      </c>
      <c r="O30" s="96">
        <v>2</v>
      </c>
      <c r="P30" s="83">
        <f t="shared" si="9"/>
        <v>4</v>
      </c>
      <c r="Q30" s="83">
        <f>COUNTIFS($O$1:$O30,1)</f>
        <v>4</v>
      </c>
      <c r="R30" s="83">
        <f t="shared" si="10"/>
        <v>6</v>
      </c>
      <c r="S30" s="83"/>
      <c r="T30" s="93" t="str">
        <f t="shared" si="3"/>
        <v>4.4.6.</v>
      </c>
      <c r="U30" s="96"/>
    </row>
    <row r="31" spans="1:21" ht="13.8" x14ac:dyDescent="0.3">
      <c r="A31" s="57" t="str">
        <f t="shared" si="7"/>
        <v>4.5.</v>
      </c>
      <c r="B31" s="188" t="s">
        <v>289</v>
      </c>
      <c r="C31" s="90"/>
      <c r="D31" s="490"/>
      <c r="E31" s="487"/>
      <c r="F31" s="487"/>
      <c r="G31" s="487"/>
      <c r="H31" s="487"/>
      <c r="I31" s="487"/>
      <c r="J31" s="487"/>
      <c r="K31" s="487"/>
      <c r="L31" s="487"/>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1"/>
      <c r="E32" s="486"/>
      <c r="F32" s="486"/>
      <c r="G32" s="486"/>
      <c r="H32" s="486"/>
      <c r="I32" s="486"/>
      <c r="J32" s="486"/>
      <c r="K32" s="486"/>
      <c r="L32" s="486"/>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3.8" x14ac:dyDescent="0.3">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488"/>
      <c r="E37" s="488"/>
      <c r="F37" s="488"/>
      <c r="G37" s="488"/>
      <c r="H37" s="488"/>
      <c r="I37" s="488"/>
      <c r="J37" s="488"/>
      <c r="K37" s="488"/>
      <c r="L37" s="488"/>
      <c r="N37" s="296" t="s">
        <v>856</v>
      </c>
      <c r="O37" s="96">
        <v>2</v>
      </c>
      <c r="P37" s="83">
        <f t="shared" si="9"/>
        <v>4</v>
      </c>
      <c r="Q37" s="83">
        <f>COUNTIFS($O$1:$O37,1)</f>
        <v>5</v>
      </c>
      <c r="R37" s="83">
        <f t="shared" si="10"/>
        <v>6</v>
      </c>
      <c r="S37" s="83"/>
      <c r="T37" s="93" t="str">
        <f t="shared" si="3"/>
        <v>4.5.6.</v>
      </c>
      <c r="U37" s="96"/>
    </row>
    <row r="38" spans="1:21" ht="13.8" x14ac:dyDescent="0.3">
      <c r="A38" s="57" t="str">
        <f t="shared" si="7"/>
        <v>4.6.</v>
      </c>
      <c r="B38" s="188" t="s">
        <v>289</v>
      </c>
      <c r="C38" s="90"/>
      <c r="D38" s="490"/>
      <c r="E38" s="487"/>
      <c r="F38" s="487"/>
      <c r="G38" s="487"/>
      <c r="H38" s="487"/>
      <c r="I38" s="487"/>
      <c r="J38" s="487"/>
      <c r="K38" s="487"/>
      <c r="L38" s="487"/>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1"/>
      <c r="E39" s="486"/>
      <c r="F39" s="486"/>
      <c r="G39" s="486"/>
      <c r="H39" s="486"/>
      <c r="I39" s="486"/>
      <c r="J39" s="486"/>
      <c r="K39" s="486"/>
      <c r="L39" s="486"/>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488"/>
      <c r="E44" s="488"/>
      <c r="F44" s="488"/>
      <c r="G44" s="488"/>
      <c r="H44" s="488"/>
      <c r="I44" s="488"/>
      <c r="J44" s="488"/>
      <c r="K44" s="488"/>
      <c r="L44" s="488"/>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87"/>
      <c r="E45" s="487"/>
      <c r="F45" s="487"/>
      <c r="G45" s="487"/>
      <c r="H45" s="487"/>
      <c r="I45" s="487"/>
      <c r="J45" s="487"/>
      <c r="K45" s="487"/>
      <c r="L45" s="487"/>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86"/>
      <c r="E46" s="486"/>
      <c r="F46" s="486"/>
      <c r="G46" s="486"/>
      <c r="H46" s="486"/>
      <c r="I46" s="486"/>
      <c r="J46" s="486"/>
      <c r="K46" s="486"/>
      <c r="L46" s="486"/>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85"/>
      <c r="E50" s="485"/>
      <c r="F50" s="485"/>
      <c r="G50" s="485"/>
      <c r="H50" s="485"/>
      <c r="I50" s="485"/>
      <c r="J50" s="485"/>
      <c r="K50" s="485"/>
      <c r="L50" s="485"/>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87"/>
      <c r="E51" s="487"/>
      <c r="F51" s="487"/>
      <c r="G51" s="487"/>
      <c r="H51" s="487"/>
      <c r="I51" s="487"/>
      <c r="J51" s="487"/>
      <c r="K51" s="487"/>
      <c r="L51" s="487"/>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86"/>
      <c r="E52" s="486"/>
      <c r="F52" s="486"/>
      <c r="G52" s="486"/>
      <c r="H52" s="486"/>
      <c r="I52" s="486"/>
      <c r="J52" s="486"/>
      <c r="K52" s="486"/>
      <c r="L52" s="486"/>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85"/>
      <c r="E56" s="485"/>
      <c r="F56" s="485"/>
      <c r="G56" s="485"/>
      <c r="H56" s="485"/>
      <c r="I56" s="485"/>
      <c r="J56" s="485"/>
      <c r="K56" s="485"/>
      <c r="L56" s="485"/>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87"/>
      <c r="E57" s="487"/>
      <c r="F57" s="487"/>
      <c r="G57" s="487"/>
      <c r="H57" s="487"/>
      <c r="I57" s="487"/>
      <c r="J57" s="487"/>
      <c r="K57" s="487"/>
      <c r="L57" s="487"/>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86"/>
      <c r="E58" s="486"/>
      <c r="F58" s="486"/>
      <c r="G58" s="486"/>
      <c r="H58" s="486"/>
      <c r="I58" s="486"/>
      <c r="J58" s="486"/>
      <c r="K58" s="486"/>
      <c r="L58" s="486"/>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85"/>
      <c r="E62" s="485"/>
      <c r="F62" s="485"/>
      <c r="G62" s="485"/>
      <c r="H62" s="485"/>
      <c r="I62" s="485"/>
      <c r="J62" s="485"/>
      <c r="K62" s="485"/>
      <c r="L62" s="485"/>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87"/>
      <c r="E63" s="487"/>
      <c r="F63" s="487"/>
      <c r="G63" s="487"/>
      <c r="H63" s="487"/>
      <c r="I63" s="487"/>
      <c r="J63" s="487"/>
      <c r="K63" s="487"/>
      <c r="L63" s="487"/>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86"/>
      <c r="E64" s="486"/>
      <c r="F64" s="486"/>
      <c r="G64" s="486"/>
      <c r="H64" s="486"/>
      <c r="I64" s="486"/>
      <c r="J64" s="486"/>
      <c r="K64" s="486"/>
      <c r="L64" s="486"/>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85"/>
      <c r="E68" s="485"/>
      <c r="F68" s="485"/>
      <c r="G68" s="485"/>
      <c r="H68" s="485"/>
      <c r="I68" s="485"/>
      <c r="J68" s="485"/>
      <c r="K68" s="485"/>
      <c r="L68" s="485"/>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87"/>
      <c r="E69" s="487"/>
      <c r="F69" s="487"/>
      <c r="G69" s="487"/>
      <c r="H69" s="487"/>
      <c r="I69" s="487"/>
      <c r="J69" s="487"/>
      <c r="K69" s="487"/>
      <c r="L69" s="487"/>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86"/>
      <c r="E70" s="486"/>
      <c r="F70" s="486"/>
      <c r="G70" s="486"/>
      <c r="H70" s="486"/>
      <c r="I70" s="486"/>
      <c r="J70" s="486"/>
      <c r="K70" s="486"/>
      <c r="L70" s="486"/>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85"/>
      <c r="E74" s="485"/>
      <c r="F74" s="485"/>
      <c r="G74" s="485"/>
      <c r="H74" s="485"/>
      <c r="I74" s="485"/>
      <c r="J74" s="485"/>
      <c r="K74" s="485"/>
      <c r="L74" s="485"/>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87"/>
      <c r="E75" s="487"/>
      <c r="F75" s="487"/>
      <c r="G75" s="487"/>
      <c r="H75" s="487"/>
      <c r="I75" s="487"/>
      <c r="J75" s="487"/>
      <c r="K75" s="487"/>
      <c r="L75" s="487"/>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89"/>
      <c r="E76" s="489"/>
      <c r="F76" s="489"/>
      <c r="G76" s="489"/>
      <c r="H76" s="489"/>
      <c r="I76" s="489"/>
      <c r="J76" s="489"/>
      <c r="K76" s="489"/>
      <c r="L76" s="489"/>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85"/>
      <c r="E80" s="485"/>
      <c r="F80" s="485"/>
      <c r="G80" s="485"/>
      <c r="H80" s="485"/>
      <c r="I80" s="485"/>
      <c r="J80" s="485"/>
      <c r="K80" s="485"/>
      <c r="L80" s="485"/>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87"/>
      <c r="E81" s="487"/>
      <c r="F81" s="487"/>
      <c r="G81" s="487"/>
      <c r="H81" s="487"/>
      <c r="I81" s="487"/>
      <c r="J81" s="487"/>
      <c r="K81" s="487"/>
      <c r="L81" s="487"/>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86"/>
      <c r="E82" s="486"/>
      <c r="F82" s="486"/>
      <c r="G82" s="486"/>
      <c r="H82" s="486"/>
      <c r="I82" s="486"/>
      <c r="J82" s="486"/>
      <c r="K82" s="486"/>
      <c r="L82" s="486"/>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85"/>
      <c r="E86" s="485"/>
      <c r="F86" s="485"/>
      <c r="G86" s="485"/>
      <c r="H86" s="485"/>
      <c r="I86" s="485"/>
      <c r="J86" s="485"/>
      <c r="K86" s="485"/>
      <c r="L86" s="485"/>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4" t="s">
        <v>339</v>
      </c>
      <c r="C1" s="504"/>
      <c r="D1" s="504"/>
      <c r="E1" s="134"/>
      <c r="F1" s="134"/>
      <c r="G1" s="36"/>
      <c r="H1" s="305" t="s">
        <v>224</v>
      </c>
      <c r="I1" s="85" t="s">
        <v>279</v>
      </c>
      <c r="J1" s="85" t="s">
        <v>278</v>
      </c>
      <c r="K1" s="85"/>
      <c r="L1" s="2"/>
      <c r="M1" s="2"/>
      <c r="N1" s="2"/>
      <c r="O1" s="2"/>
      <c r="P1" s="2"/>
    </row>
    <row r="2" spans="1:16" x14ac:dyDescent="0.3">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x14ac:dyDescent="0.3">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x14ac:dyDescent="0.3">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3">
      <c r="A14" s="39" t="s">
        <v>540</v>
      </c>
      <c r="B14" s="78" t="str">
        <f>IFERROR(IF(SEARCH("*avans*",C12)=1, "Paramos išmokėjimas avansu, Eur",""),"")</f>
        <v/>
      </c>
      <c r="C14" s="377">
        <f>IF(B14&lt;&gt;"",C13*C11,0)</f>
        <v>0</v>
      </c>
      <c r="D14" s="79"/>
      <c r="F14" s="10"/>
      <c r="H14" s="267"/>
      <c r="I14" s="84"/>
    </row>
    <row r="15" spans="1:16" x14ac:dyDescent="0.3">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3">
      <c r="H16" s="267"/>
      <c r="I16" s="83"/>
    </row>
    <row r="17" spans="1:11" x14ac:dyDescent="0.3">
      <c r="A17" s="239" t="s">
        <v>15</v>
      </c>
      <c r="B17" s="505" t="s">
        <v>65</v>
      </c>
      <c r="C17" s="505"/>
      <c r="D17" s="505"/>
      <c r="E17" s="505"/>
      <c r="F17" s="505"/>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4.4" thickTop="1" x14ac:dyDescent="0.3">
      <c r="A20" s="245" t="s">
        <v>348</v>
      </c>
      <c r="B20" s="237" t="s">
        <v>41</v>
      </c>
      <c r="C20" s="334"/>
      <c r="D20" s="238"/>
      <c r="E20" s="238"/>
      <c r="F20" s="238"/>
      <c r="H20" s="267" t="str">
        <f>IF(AND(C20="",D26&lt;&gt;0),"Klaida! Įveskite etapo paramos išmokėjimo prašymo pateikimo datą","ok")</f>
        <v>ok</v>
      </c>
      <c r="I20" s="83"/>
    </row>
    <row r="21" spans="1:11" x14ac:dyDescent="0.3">
      <c r="A21" s="246" t="s">
        <v>349</v>
      </c>
      <c r="B21" s="502"/>
      <c r="C21" s="503"/>
      <c r="D21" s="335"/>
      <c r="E21" s="335"/>
      <c r="F21" s="335"/>
      <c r="H21" s="267"/>
      <c r="I21" s="83"/>
    </row>
    <row r="22" spans="1:11" x14ac:dyDescent="0.3">
      <c r="A22" s="246" t="s">
        <v>350</v>
      </c>
      <c r="B22" s="502"/>
      <c r="C22" s="503"/>
      <c r="D22" s="335"/>
      <c r="E22" s="335"/>
      <c r="F22" s="335"/>
      <c r="H22" s="267"/>
      <c r="I22" s="83"/>
    </row>
    <row r="23" spans="1:11" x14ac:dyDescent="0.3">
      <c r="A23" s="246" t="s">
        <v>351</v>
      </c>
      <c r="B23" s="502"/>
      <c r="C23" s="503"/>
      <c r="D23" s="335"/>
      <c r="E23" s="335"/>
      <c r="F23" s="335"/>
      <c r="H23" s="267"/>
      <c r="I23" s="83"/>
    </row>
    <row r="24" spans="1:11" x14ac:dyDescent="0.3">
      <c r="A24" s="246" t="s">
        <v>352</v>
      </c>
      <c r="B24" s="502"/>
      <c r="C24" s="503"/>
      <c r="D24" s="335"/>
      <c r="E24" s="335"/>
      <c r="F24" s="335"/>
      <c r="H24" s="267"/>
      <c r="I24" s="83"/>
    </row>
    <row r="25" spans="1:11" x14ac:dyDescent="0.3">
      <c r="A25" s="246" t="s">
        <v>353</v>
      </c>
      <c r="B25" s="502"/>
      <c r="C25" s="503"/>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x14ac:dyDescent="0.3">
      <c r="A31" s="246" t="s">
        <v>356</v>
      </c>
      <c r="B31" s="144" t="s">
        <v>62</v>
      </c>
      <c r="C31" s="141"/>
      <c r="D31" s="141"/>
      <c r="E31" s="335"/>
      <c r="F31" s="141"/>
      <c r="H31" s="267"/>
      <c r="I31" s="83"/>
    </row>
    <row r="32" spans="1:11" x14ac:dyDescent="0.3">
      <c r="A32" s="246" t="s">
        <v>357</v>
      </c>
      <c r="B32" s="144" t="s">
        <v>63</v>
      </c>
      <c r="C32" s="141"/>
      <c r="D32" s="141"/>
      <c r="E32" s="335"/>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4.4" thickBot="1" x14ac:dyDescent="0.35">
      <c r="A33" s="243"/>
      <c r="B33" s="241" t="s">
        <v>70</v>
      </c>
      <c r="C33" s="242"/>
      <c r="D33" s="242"/>
      <c r="E33" s="383">
        <f>SUM(E29:E32)</f>
        <v>0</v>
      </c>
      <c r="F33" s="242"/>
      <c r="H33" s="267"/>
      <c r="I33" s="83"/>
    </row>
    <row r="34" spans="1:11" ht="14.4" thickTop="1" x14ac:dyDescent="0.3">
      <c r="A34" s="245" t="s">
        <v>358</v>
      </c>
      <c r="B34" s="237" t="s">
        <v>42</v>
      </c>
      <c r="C34" s="334"/>
      <c r="D34" s="238"/>
      <c r="E34" s="238"/>
      <c r="F34" s="238"/>
      <c r="H34" s="267" t="str">
        <f>IF(AND(C34="",D40&lt;&gt;0),"Klaida! Įveskite etapo paramos išmokėjimo prašymo pateikimo datą","ok")</f>
        <v>ok</v>
      </c>
      <c r="I34" s="83"/>
    </row>
    <row r="35" spans="1:11" x14ac:dyDescent="0.3">
      <c r="A35" s="246" t="s">
        <v>359</v>
      </c>
      <c r="B35" s="502"/>
      <c r="C35" s="503"/>
      <c r="D35" s="335"/>
      <c r="E35" s="335"/>
      <c r="F35" s="335"/>
      <c r="H35" s="267"/>
      <c r="I35" s="83"/>
    </row>
    <row r="36" spans="1:11" x14ac:dyDescent="0.3">
      <c r="A36" s="246" t="s">
        <v>360</v>
      </c>
      <c r="B36" s="502"/>
      <c r="C36" s="503"/>
      <c r="D36" s="335"/>
      <c r="E36" s="335"/>
      <c r="F36" s="335"/>
      <c r="H36" s="267"/>
      <c r="I36" s="83"/>
    </row>
    <row r="37" spans="1:11" x14ac:dyDescent="0.3">
      <c r="A37" s="246" t="s">
        <v>361</v>
      </c>
      <c r="B37" s="502"/>
      <c r="C37" s="503"/>
      <c r="D37" s="335"/>
      <c r="E37" s="335"/>
      <c r="F37" s="335"/>
      <c r="H37" s="267"/>
      <c r="I37" s="83"/>
    </row>
    <row r="38" spans="1:11" x14ac:dyDescent="0.3">
      <c r="A38" s="246" t="s">
        <v>362</v>
      </c>
      <c r="B38" s="502"/>
      <c r="C38" s="503"/>
      <c r="D38" s="335"/>
      <c r="E38" s="335"/>
      <c r="F38" s="335"/>
      <c r="H38" s="267"/>
      <c r="I38" s="83"/>
    </row>
    <row r="39" spans="1:11" x14ac:dyDescent="0.3">
      <c r="A39" s="246" t="s">
        <v>363</v>
      </c>
      <c r="B39" s="502"/>
      <c r="C39" s="503"/>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x14ac:dyDescent="0.3">
      <c r="A45" s="246" t="s">
        <v>366</v>
      </c>
      <c r="B45" s="144" t="s">
        <v>62</v>
      </c>
      <c r="C45" s="141"/>
      <c r="D45" s="141"/>
      <c r="E45" s="335"/>
      <c r="F45" s="141"/>
      <c r="H45" s="267"/>
      <c r="I45" s="83"/>
    </row>
    <row r="46" spans="1:11" x14ac:dyDescent="0.3">
      <c r="A46" s="246" t="s">
        <v>367</v>
      </c>
      <c r="B46" s="144" t="s">
        <v>63</v>
      </c>
      <c r="C46" s="141"/>
      <c r="D46" s="141"/>
      <c r="E46" s="335"/>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2"/>
      <c r="C49" s="503"/>
      <c r="D49" s="335"/>
      <c r="E49" s="335"/>
      <c r="F49" s="335"/>
      <c r="H49" s="267"/>
      <c r="I49" s="83"/>
    </row>
    <row r="50" spans="1:11" x14ac:dyDescent="0.3">
      <c r="A50" s="246" t="s">
        <v>370</v>
      </c>
      <c r="B50" s="502"/>
      <c r="C50" s="503"/>
      <c r="D50" s="335"/>
      <c r="E50" s="335"/>
      <c r="F50" s="335"/>
      <c r="H50" s="267"/>
      <c r="I50" s="83"/>
    </row>
    <row r="51" spans="1:11" x14ac:dyDescent="0.3">
      <c r="A51" s="246" t="s">
        <v>371</v>
      </c>
      <c r="B51" s="502"/>
      <c r="C51" s="503"/>
      <c r="D51" s="335"/>
      <c r="E51" s="335"/>
      <c r="F51" s="335"/>
      <c r="H51" s="267"/>
      <c r="I51" s="83"/>
    </row>
    <row r="52" spans="1:11" x14ac:dyDescent="0.3">
      <c r="A52" s="246" t="s">
        <v>372</v>
      </c>
      <c r="B52" s="502"/>
      <c r="C52" s="503"/>
      <c r="D52" s="335"/>
      <c r="E52" s="335"/>
      <c r="F52" s="335"/>
      <c r="H52" s="267"/>
      <c r="I52" s="83"/>
    </row>
    <row r="53" spans="1:11" x14ac:dyDescent="0.3">
      <c r="A53" s="246" t="s">
        <v>373</v>
      </c>
      <c r="B53" s="502"/>
      <c r="C53" s="503"/>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2"/>
      <c r="C63" s="503"/>
      <c r="D63" s="335"/>
      <c r="E63" s="335"/>
      <c r="F63" s="335"/>
      <c r="H63" s="267"/>
      <c r="I63" s="83"/>
    </row>
    <row r="64" spans="1:11" x14ac:dyDescent="0.3">
      <c r="A64" s="246" t="s">
        <v>376</v>
      </c>
      <c r="B64" s="502"/>
      <c r="C64" s="503"/>
      <c r="D64" s="335"/>
      <c r="E64" s="335"/>
      <c r="F64" s="335"/>
      <c r="H64" s="267"/>
      <c r="I64" s="83"/>
    </row>
    <row r="65" spans="1:11" x14ac:dyDescent="0.3">
      <c r="A65" s="246" t="s">
        <v>377</v>
      </c>
      <c r="B65" s="502"/>
      <c r="C65" s="503"/>
      <c r="D65" s="335"/>
      <c r="E65" s="335"/>
      <c r="F65" s="335"/>
      <c r="H65" s="267"/>
      <c r="I65" s="83"/>
    </row>
    <row r="66" spans="1:11" x14ac:dyDescent="0.3">
      <c r="A66" s="246" t="s">
        <v>378</v>
      </c>
      <c r="B66" s="502"/>
      <c r="C66" s="503"/>
      <c r="D66" s="335"/>
      <c r="E66" s="335"/>
      <c r="F66" s="335"/>
      <c r="H66" s="267"/>
      <c r="I66" s="83"/>
    </row>
    <row r="67" spans="1:11" x14ac:dyDescent="0.3">
      <c r="A67" s="246" t="s">
        <v>379</v>
      </c>
      <c r="B67" s="502"/>
      <c r="C67" s="503"/>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2"/>
      <c r="C77" s="503"/>
      <c r="D77" s="335"/>
      <c r="E77" s="335"/>
      <c r="F77" s="335"/>
      <c r="H77" s="267"/>
      <c r="I77" s="83"/>
    </row>
    <row r="78" spans="1:11" x14ac:dyDescent="0.3">
      <c r="A78" s="246" t="s">
        <v>382</v>
      </c>
      <c r="B78" s="502"/>
      <c r="C78" s="503"/>
      <c r="D78" s="335"/>
      <c r="E78" s="335"/>
      <c r="F78" s="335"/>
      <c r="H78" s="267"/>
      <c r="I78" s="83"/>
    </row>
    <row r="79" spans="1:11" x14ac:dyDescent="0.3">
      <c r="A79" s="246" t="s">
        <v>383</v>
      </c>
      <c r="B79" s="502"/>
      <c r="C79" s="503"/>
      <c r="D79" s="335"/>
      <c r="E79" s="335"/>
      <c r="F79" s="335"/>
      <c r="H79" s="267"/>
      <c r="I79" s="83"/>
    </row>
    <row r="80" spans="1:11" x14ac:dyDescent="0.3">
      <c r="A80" s="246" t="s">
        <v>384</v>
      </c>
      <c r="B80" s="502"/>
      <c r="C80" s="503"/>
      <c r="D80" s="335"/>
      <c r="E80" s="335"/>
      <c r="F80" s="335"/>
      <c r="H80" s="267"/>
      <c r="I80" s="83"/>
    </row>
    <row r="81" spans="1:11" x14ac:dyDescent="0.3">
      <c r="A81" s="246" t="s">
        <v>385</v>
      </c>
      <c r="B81" s="502"/>
      <c r="C81" s="503"/>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6" t="s">
        <v>543</v>
      </c>
      <c r="D1" s="506"/>
      <c r="E1" s="506"/>
      <c r="F1" s="506"/>
      <c r="G1" s="506"/>
      <c r="H1" s="506"/>
      <c r="I1" s="506"/>
      <c r="J1" s="506"/>
      <c r="K1" s="506"/>
      <c r="L1" s="506"/>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65" t="s">
        <v>21</v>
      </c>
      <c r="C3" s="499" t="s">
        <v>43</v>
      </c>
      <c r="D3" s="126" t="str">
        <f>IF(AND('1'!$C$22="Verslo pradžia",YEAR('1'!$E$22)=YEAR('1'!$C$11)),"Pradžios metai","Ataskaitiniai metai")</f>
        <v>Ataskaitiniai metai</v>
      </c>
      <c r="E3" s="469" t="s">
        <v>11</v>
      </c>
      <c r="F3" s="470"/>
      <c r="G3" s="470"/>
      <c r="H3" s="470"/>
      <c r="I3" s="470"/>
      <c r="J3" s="470"/>
      <c r="K3" s="470"/>
      <c r="L3" s="470"/>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66"/>
      <c r="C4" s="500"/>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x14ac:dyDescent="0.3">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3">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4.4" thickTop="1" x14ac:dyDescent="0.3"/>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4" t="s">
        <v>303</v>
      </c>
      <c r="C1" s="504"/>
      <c r="D1" s="504"/>
      <c r="E1" s="504"/>
      <c r="F1" s="504"/>
      <c r="G1" s="504"/>
      <c r="H1" s="504"/>
      <c r="I1" s="504"/>
      <c r="J1" s="504"/>
      <c r="K1" s="504"/>
      <c r="L1" s="6"/>
      <c r="M1" s="299" t="s">
        <v>224</v>
      </c>
    </row>
    <row r="2" spans="1:13" ht="5.0999999999999996" customHeight="1" x14ac:dyDescent="0.3">
      <c r="M2" s="300"/>
    </row>
    <row r="3" spans="1:13" ht="22.8" x14ac:dyDescent="0.3">
      <c r="A3" s="499" t="s">
        <v>21</v>
      </c>
      <c r="B3" s="499" t="s">
        <v>22</v>
      </c>
      <c r="C3" s="126" t="str">
        <f>IF(AND('1'!$C$22="Verslo pradžia",YEAR('1'!$E$22)=YEAR('1'!$C$11)),"Pradžios metai","Ataskaitiniai metai")</f>
        <v>Ataskaitiniai metai</v>
      </c>
      <c r="D3" s="469" t="s">
        <v>11</v>
      </c>
      <c r="E3" s="470"/>
      <c r="F3" s="470"/>
      <c r="G3" s="470"/>
      <c r="H3" s="470"/>
      <c r="I3" s="470"/>
      <c r="J3" s="470"/>
      <c r="K3" s="470"/>
      <c r="M3" s="300"/>
    </row>
    <row r="4" spans="1:13" ht="14.4" thickBot="1" x14ac:dyDescent="0.35">
      <c r="A4" s="500"/>
      <c r="B4" s="500"/>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6" thickTop="1" x14ac:dyDescent="0.3">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3">
      <c r="A7" s="21" t="s">
        <v>508</v>
      </c>
      <c r="B7" s="337"/>
      <c r="C7" s="338"/>
      <c r="D7" s="329"/>
      <c r="E7" s="329"/>
      <c r="F7" s="329"/>
      <c r="G7" s="329"/>
      <c r="H7" s="329"/>
      <c r="I7" s="329"/>
      <c r="J7" s="329"/>
      <c r="K7" s="329"/>
      <c r="L7" s="19"/>
      <c r="M7" s="300"/>
    </row>
    <row r="8" spans="1:13" s="20" customFormat="1" ht="12" x14ac:dyDescent="0.3">
      <c r="A8" s="21" t="s">
        <v>509</v>
      </c>
      <c r="B8" s="337"/>
      <c r="C8" s="338"/>
      <c r="D8" s="329"/>
      <c r="E8" s="329"/>
      <c r="F8" s="329"/>
      <c r="G8" s="329"/>
      <c r="H8" s="329"/>
      <c r="I8" s="329"/>
      <c r="J8" s="329"/>
      <c r="K8" s="329"/>
      <c r="L8" s="19"/>
      <c r="M8" s="300"/>
    </row>
    <row r="9" spans="1:13" s="20" customFormat="1" ht="12" x14ac:dyDescent="0.3">
      <c r="A9" s="21" t="s">
        <v>510</v>
      </c>
      <c r="B9" s="337"/>
      <c r="C9" s="338"/>
      <c r="D9" s="329"/>
      <c r="E9" s="329"/>
      <c r="F9" s="329"/>
      <c r="G9" s="329"/>
      <c r="H9" s="329"/>
      <c r="I9" s="329"/>
      <c r="J9" s="329"/>
      <c r="K9" s="329"/>
      <c r="L9" s="19"/>
      <c r="M9" s="300"/>
    </row>
    <row r="10" spans="1:13" s="20" customFormat="1" ht="12" x14ac:dyDescent="0.3">
      <c r="A10" s="21" t="s">
        <v>511</v>
      </c>
      <c r="B10" s="337"/>
      <c r="C10" s="338"/>
      <c r="D10" s="329"/>
      <c r="E10" s="329"/>
      <c r="F10" s="329"/>
      <c r="G10" s="329"/>
      <c r="H10" s="329"/>
      <c r="I10" s="329"/>
      <c r="J10" s="329"/>
      <c r="K10" s="329"/>
      <c r="L10" s="19"/>
      <c r="M10" s="300"/>
    </row>
    <row r="11" spans="1:13" s="20" customFormat="1" ht="12" x14ac:dyDescent="0.3">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3">
      <c r="A17" s="21" t="s">
        <v>518</v>
      </c>
      <c r="B17" s="337"/>
      <c r="C17" s="329"/>
      <c r="D17" s="329"/>
      <c r="E17" s="329"/>
      <c r="F17" s="329"/>
      <c r="G17" s="329"/>
      <c r="H17" s="329"/>
      <c r="I17" s="329"/>
      <c r="J17" s="329"/>
      <c r="K17" s="329"/>
      <c r="L17" s="19"/>
      <c r="M17" s="300"/>
    </row>
    <row r="18" spans="1:26" s="20" customFormat="1" ht="12" x14ac:dyDescent="0.3">
      <c r="A18" s="21" t="s">
        <v>519</v>
      </c>
      <c r="B18" s="337"/>
      <c r="C18" s="329"/>
      <c r="D18" s="329"/>
      <c r="E18" s="329"/>
      <c r="F18" s="329"/>
      <c r="G18" s="329"/>
      <c r="H18" s="329"/>
      <c r="I18" s="329"/>
      <c r="J18" s="329"/>
      <c r="K18" s="329"/>
      <c r="L18" s="19"/>
      <c r="M18" s="300"/>
    </row>
    <row r="19" spans="1:26" s="20" customFormat="1" ht="12" x14ac:dyDescent="0.3">
      <c r="A19" s="21" t="s">
        <v>520</v>
      </c>
      <c r="B19" s="337"/>
      <c r="C19" s="329"/>
      <c r="D19" s="329"/>
      <c r="E19" s="329"/>
      <c r="F19" s="329"/>
      <c r="G19" s="329"/>
      <c r="H19" s="329"/>
      <c r="I19" s="329"/>
      <c r="J19" s="329"/>
      <c r="K19" s="329"/>
      <c r="L19" s="19"/>
      <c r="M19" s="300"/>
    </row>
    <row r="20" spans="1:26" s="20" customFormat="1" ht="12" x14ac:dyDescent="0.3">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3">
      <c r="A25" s="21" t="s">
        <v>526</v>
      </c>
      <c r="B25" s="337"/>
      <c r="C25" s="329"/>
      <c r="D25" s="329"/>
      <c r="E25" s="329"/>
      <c r="F25" s="329"/>
      <c r="G25" s="329"/>
      <c r="H25" s="329"/>
      <c r="I25" s="329"/>
      <c r="J25" s="329"/>
      <c r="K25" s="329"/>
      <c r="L25" s="19"/>
      <c r="M25" s="300"/>
      <c r="Z25" s="23"/>
    </row>
    <row r="26" spans="1:26" s="20" customFormat="1" ht="12" x14ac:dyDescent="0.3">
      <c r="A26" s="21" t="s">
        <v>527</v>
      </c>
      <c r="B26" s="337"/>
      <c r="C26" s="329"/>
      <c r="D26" s="329"/>
      <c r="E26" s="329"/>
      <c r="F26" s="329"/>
      <c r="G26" s="329"/>
      <c r="H26" s="329"/>
      <c r="I26" s="329"/>
      <c r="J26" s="329"/>
      <c r="K26" s="329"/>
      <c r="L26" s="19"/>
      <c r="M26" s="300"/>
    </row>
    <row r="27" spans="1:26" s="20" customFormat="1" ht="12" x14ac:dyDescent="0.3">
      <c r="A27" s="21" t="s">
        <v>528</v>
      </c>
      <c r="B27" s="337"/>
      <c r="C27" s="329"/>
      <c r="D27" s="329"/>
      <c r="E27" s="329"/>
      <c r="F27" s="329"/>
      <c r="G27" s="329"/>
      <c r="H27" s="329"/>
      <c r="I27" s="329"/>
      <c r="J27" s="329"/>
      <c r="K27" s="329"/>
      <c r="L27" s="19"/>
      <c r="M27" s="300"/>
    </row>
    <row r="28" spans="1:26" s="20" customFormat="1" ht="12" x14ac:dyDescent="0.3">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3">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3">
      <c r="A33" s="20"/>
      <c r="B33" s="20"/>
      <c r="C33" s="20"/>
      <c r="D33" s="20"/>
      <c r="E33" s="20"/>
      <c r="F33" s="20"/>
      <c r="G33" s="20"/>
      <c r="H33" s="20"/>
      <c r="I33" s="20"/>
      <c r="J33" s="20"/>
      <c r="K33" s="20"/>
    </row>
    <row r="34" spans="1:11" x14ac:dyDescent="0.3">
      <c r="C34" s="264"/>
    </row>
    <row r="35" spans="1:11" x14ac:dyDescent="0.3">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1"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31" t="s">
        <v>310</v>
      </c>
      <c r="D1" s="531"/>
      <c r="E1" s="531"/>
      <c r="F1" s="531"/>
      <c r="G1" s="531"/>
      <c r="H1" s="531"/>
      <c r="I1" s="531"/>
      <c r="J1" s="531"/>
      <c r="K1" s="531"/>
      <c r="L1" s="531"/>
      <c r="M1" s="531"/>
      <c r="N1" s="531"/>
      <c r="O1" s="531"/>
      <c r="P1" s="531"/>
      <c r="R1" s="305" t="s">
        <v>224</v>
      </c>
    </row>
    <row r="2" spans="1:18" s="3" customFormat="1" ht="12" customHeight="1" x14ac:dyDescent="0.3">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32" t="s">
        <v>34</v>
      </c>
      <c r="C4" s="534" t="s">
        <v>74</v>
      </c>
      <c r="D4" s="534"/>
      <c r="E4" s="538" t="s">
        <v>315</v>
      </c>
      <c r="F4" s="539"/>
      <c r="G4" s="539"/>
      <c r="H4" s="539"/>
      <c r="I4" s="539"/>
      <c r="J4" s="539"/>
      <c r="K4" s="540"/>
      <c r="L4" s="534" t="s">
        <v>316</v>
      </c>
      <c r="M4" s="536" t="s">
        <v>317</v>
      </c>
      <c r="N4" s="536" t="s">
        <v>318</v>
      </c>
      <c r="O4" s="536" t="s">
        <v>75</v>
      </c>
      <c r="P4" s="159" t="s">
        <v>314</v>
      </c>
      <c r="R4" s="300"/>
    </row>
    <row r="5" spans="1:18" s="3" customFormat="1" ht="14.4" thickBot="1" x14ac:dyDescent="0.35">
      <c r="A5" s="226"/>
      <c r="B5" s="533"/>
      <c r="C5" s="535"/>
      <c r="D5" s="535"/>
      <c r="E5" s="541"/>
      <c r="F5" s="542"/>
      <c r="G5" s="542"/>
      <c r="H5" s="542"/>
      <c r="I5" s="542"/>
      <c r="J5" s="542"/>
      <c r="K5" s="543"/>
      <c r="L5" s="535"/>
      <c r="M5" s="537"/>
      <c r="N5" s="537"/>
      <c r="O5" s="537"/>
      <c r="P5" s="371">
        <f>DATE(D15,12,31)</f>
        <v>693962</v>
      </c>
      <c r="R5" s="300"/>
    </row>
    <row r="6" spans="1:18" s="3" customFormat="1" ht="14.4" thickTop="1" x14ac:dyDescent="0.3">
      <c r="B6" s="38" t="s">
        <v>304</v>
      </c>
      <c r="C6" s="523"/>
      <c r="D6" s="523"/>
      <c r="E6" s="528"/>
      <c r="F6" s="529"/>
      <c r="G6" s="529"/>
      <c r="H6" s="529"/>
      <c r="I6" s="529"/>
      <c r="J6" s="529"/>
      <c r="K6" s="530"/>
      <c r="L6" s="341"/>
      <c r="M6" s="341"/>
      <c r="N6" s="342"/>
      <c r="O6" s="343"/>
      <c r="P6" s="342"/>
      <c r="R6" s="300"/>
    </row>
    <row r="7" spans="1:18" s="3" customFormat="1" x14ac:dyDescent="0.3">
      <c r="B7" s="39" t="s">
        <v>305</v>
      </c>
      <c r="C7" s="524"/>
      <c r="D7" s="524"/>
      <c r="E7" s="525"/>
      <c r="F7" s="526"/>
      <c r="G7" s="526"/>
      <c r="H7" s="526"/>
      <c r="I7" s="526"/>
      <c r="J7" s="526"/>
      <c r="K7" s="527"/>
      <c r="L7" s="344"/>
      <c r="M7" s="344"/>
      <c r="N7" s="345"/>
      <c r="O7" s="332"/>
      <c r="P7" s="346"/>
      <c r="R7" s="300"/>
    </row>
    <row r="8" spans="1:18" s="3" customFormat="1" x14ac:dyDescent="0.3">
      <c r="B8" s="39" t="s">
        <v>306</v>
      </c>
      <c r="C8" s="524"/>
      <c r="D8" s="524"/>
      <c r="E8" s="525"/>
      <c r="F8" s="526"/>
      <c r="G8" s="526"/>
      <c r="H8" s="526"/>
      <c r="I8" s="526"/>
      <c r="J8" s="526"/>
      <c r="K8" s="527"/>
      <c r="L8" s="344"/>
      <c r="M8" s="344"/>
      <c r="N8" s="345"/>
      <c r="O8" s="332"/>
      <c r="P8" s="346"/>
      <c r="R8" s="300"/>
    </row>
    <row r="9" spans="1:18" s="3" customFormat="1" x14ac:dyDescent="0.3">
      <c r="B9" s="39" t="s">
        <v>307</v>
      </c>
      <c r="C9" s="524"/>
      <c r="D9" s="524"/>
      <c r="E9" s="525"/>
      <c r="F9" s="526"/>
      <c r="G9" s="526"/>
      <c r="H9" s="526"/>
      <c r="I9" s="526"/>
      <c r="J9" s="526"/>
      <c r="K9" s="527"/>
      <c r="L9" s="344"/>
      <c r="M9" s="344"/>
      <c r="N9" s="345"/>
      <c r="O9" s="332"/>
      <c r="P9" s="346"/>
      <c r="R9" s="300"/>
    </row>
    <row r="10" spans="1:18" s="3" customFormat="1" ht="15" customHeight="1" thickBot="1" x14ac:dyDescent="0.35">
      <c r="A10" s="106"/>
      <c r="B10" s="105" t="s">
        <v>308</v>
      </c>
      <c r="C10" s="510"/>
      <c r="D10" s="510"/>
      <c r="E10" s="511"/>
      <c r="F10" s="512"/>
      <c r="G10" s="512"/>
      <c r="H10" s="512"/>
      <c r="I10" s="512"/>
      <c r="J10" s="512"/>
      <c r="K10" s="513"/>
      <c r="L10" s="347"/>
      <c r="M10" s="347"/>
      <c r="N10" s="348"/>
      <c r="O10" s="349"/>
      <c r="P10" s="350"/>
      <c r="R10" s="300"/>
    </row>
    <row r="11" spans="1:18" s="3" customFormat="1" ht="15.6" customHeight="1" thickTop="1" thickBot="1" x14ac:dyDescent="0.35">
      <c r="A11" s="106"/>
      <c r="B11" s="514" t="s">
        <v>36</v>
      </c>
      <c r="C11" s="515"/>
      <c r="D11" s="515"/>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4.4" thickTop="1" x14ac:dyDescent="0.3">
      <c r="R12" s="300"/>
    </row>
    <row r="13" spans="1:18" s="7" customFormat="1" x14ac:dyDescent="0.3">
      <c r="A13" s="113"/>
      <c r="B13" s="412" t="s">
        <v>798</v>
      </c>
      <c r="C13" s="520" t="s">
        <v>311</v>
      </c>
      <c r="D13" s="521"/>
      <c r="E13" s="521"/>
      <c r="F13" s="521"/>
      <c r="G13" s="521"/>
      <c r="H13" s="521"/>
      <c r="I13" s="521"/>
      <c r="J13" s="521"/>
      <c r="K13" s="521"/>
      <c r="L13" s="522"/>
      <c r="N13" s="267" t="s">
        <v>324</v>
      </c>
    </row>
    <row r="14" spans="1:18" ht="22.8" x14ac:dyDescent="0.3">
      <c r="A14" s="217"/>
      <c r="B14" s="516" t="s">
        <v>34</v>
      </c>
      <c r="C14" s="516" t="s">
        <v>76</v>
      </c>
      <c r="D14" s="129" t="str">
        <f>IF(AND('1'!$C$22="Verslo pradžia",YEAR('1'!$E$22)=YEAR('1'!$C$11)),"Pradžios metai","Ataskaitiniai metai")</f>
        <v>Ataskaitiniai metai</v>
      </c>
      <c r="E14" s="469" t="s">
        <v>11</v>
      </c>
      <c r="F14" s="470"/>
      <c r="G14" s="470"/>
      <c r="H14" s="470"/>
      <c r="I14" s="470"/>
      <c r="J14" s="470"/>
      <c r="K14" s="470"/>
      <c r="L14" s="519"/>
      <c r="N14" s="300"/>
    </row>
    <row r="15" spans="1:18" ht="14.4" thickBot="1" x14ac:dyDescent="0.35">
      <c r="A15" s="218"/>
      <c r="B15" s="516"/>
      <c r="C15" s="516"/>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17" t="s">
        <v>870</v>
      </c>
      <c r="O17" s="517"/>
      <c r="P17" s="517"/>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18" t="s">
        <v>869</v>
      </c>
      <c r="O18" s="518"/>
      <c r="P18" s="518"/>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07" t="s">
        <v>868</v>
      </c>
      <c r="O24" s="507"/>
      <c r="P24" s="507"/>
    </row>
    <row r="25" spans="1:18" ht="14.4" thickTop="1" x14ac:dyDescent="0.3">
      <c r="A25" s="112"/>
      <c r="B25" s="21" t="s">
        <v>785</v>
      </c>
      <c r="C25" s="21" t="s">
        <v>83</v>
      </c>
      <c r="D25" s="351"/>
      <c r="E25" s="351"/>
      <c r="F25" s="351"/>
      <c r="G25" s="351"/>
      <c r="H25" s="351"/>
      <c r="I25" s="351"/>
      <c r="J25" s="351"/>
      <c r="K25" s="351"/>
      <c r="L25" s="351"/>
      <c r="N25" s="300"/>
    </row>
    <row r="26" spans="1:18" x14ac:dyDescent="0.3">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08" t="s">
        <v>34</v>
      </c>
      <c r="C28" s="508"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09"/>
      <c r="C29" s="509"/>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07" t="s">
        <v>867</v>
      </c>
      <c r="O34" s="507"/>
      <c r="P34" s="507"/>
      <c r="Q34" s="507"/>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C1:P1"/>
    <mergeCell ref="B4:B5"/>
    <mergeCell ref="C4:D5"/>
    <mergeCell ref="L4:L5"/>
    <mergeCell ref="M4:M5"/>
    <mergeCell ref="N4:N5"/>
    <mergeCell ref="O4:O5"/>
    <mergeCell ref="E4:K5"/>
    <mergeCell ref="C6:D6"/>
    <mergeCell ref="C7:D7"/>
    <mergeCell ref="C8:D8"/>
    <mergeCell ref="C9:D9"/>
    <mergeCell ref="E9:K9"/>
    <mergeCell ref="E6:K6"/>
    <mergeCell ref="E7:K7"/>
    <mergeCell ref="E8:K8"/>
    <mergeCell ref="N34:Q34"/>
    <mergeCell ref="B28:B29"/>
    <mergeCell ref="C28:C29"/>
    <mergeCell ref="C10:D10"/>
    <mergeCell ref="E10:K10"/>
    <mergeCell ref="B11:D11"/>
    <mergeCell ref="B14:B15"/>
    <mergeCell ref="C14:C15"/>
    <mergeCell ref="N17:P17"/>
    <mergeCell ref="N18:P18"/>
    <mergeCell ref="N24:P24"/>
    <mergeCell ref="E14:L14"/>
    <mergeCell ref="C13:L13"/>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Normal="100" workbookViewId="0">
      <pane xSplit="2" ySplit="6" topLeftCell="D48"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x14ac:dyDescent="0.3">
      <c r="N4" s="309"/>
    </row>
    <row r="5" spans="2:14" ht="22.8" x14ac:dyDescent="0.3">
      <c r="B5" s="544" t="s">
        <v>21</v>
      </c>
      <c r="C5" s="499" t="s">
        <v>43</v>
      </c>
      <c r="D5" s="126" t="str">
        <f>IF(AND('1'!$C$22="Verslo pradžia",YEAR('1'!$E$22)=YEAR('1'!$C$11)),"Pradžios metai","Ataskaitiniai metai")</f>
        <v>Ataskaitiniai metai</v>
      </c>
      <c r="E5" s="469" t="s">
        <v>11</v>
      </c>
      <c r="F5" s="470"/>
      <c r="G5" s="470"/>
      <c r="H5" s="470"/>
      <c r="I5" s="470"/>
      <c r="J5" s="470"/>
      <c r="K5" s="470"/>
      <c r="L5" s="470"/>
      <c r="M5" s="46"/>
      <c r="N5" s="309"/>
    </row>
    <row r="6" spans="2:14" ht="14.4" thickBot="1" x14ac:dyDescent="0.35">
      <c r="B6" s="545"/>
      <c r="C6" s="500"/>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164"/>
      <c r="C7" s="165" t="s">
        <v>91</v>
      </c>
      <c r="D7" s="166"/>
      <c r="E7" s="167"/>
      <c r="F7" s="167"/>
      <c r="G7" s="167"/>
      <c r="H7" s="167"/>
      <c r="I7" s="167"/>
      <c r="J7" s="167"/>
      <c r="K7" s="167"/>
      <c r="L7" s="167"/>
      <c r="N7" s="309"/>
    </row>
    <row r="8" spans="2:14" x14ac:dyDescent="0.3">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3">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3">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3">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x14ac:dyDescent="0.3">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3">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3">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x14ac:dyDescent="0.3">
      <c r="B24" s="48" t="s">
        <v>558</v>
      </c>
      <c r="C24" s="18" t="s">
        <v>614</v>
      </c>
      <c r="D24" s="346"/>
      <c r="E24" s="346"/>
      <c r="F24" s="346"/>
      <c r="G24" s="346"/>
      <c r="H24" s="346"/>
      <c r="I24" s="346"/>
      <c r="J24" s="346"/>
      <c r="K24" s="346"/>
      <c r="L24" s="346"/>
      <c r="M24" s="46"/>
      <c r="N24" s="310"/>
    </row>
    <row r="25" spans="2:15" x14ac:dyDescent="0.3">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x14ac:dyDescent="0.3">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4.4" thickTop="1" x14ac:dyDescent="0.3">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x14ac:dyDescent="0.3">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3">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3">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3">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x14ac:dyDescent="0.3">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x14ac:dyDescent="0.3">
      <c r="N4" s="309"/>
    </row>
    <row r="5" spans="2:14" ht="22.8" x14ac:dyDescent="0.3">
      <c r="B5" s="544" t="s">
        <v>21</v>
      </c>
      <c r="C5" s="499" t="s">
        <v>43</v>
      </c>
      <c r="D5" s="126" t="str">
        <f>IF(AND('1'!$C$22="Verslo pradžia",YEAR('1'!$E$22)=YEAR('1'!$C$11)),"Pradžios metai","Ataskaitiniai metai")</f>
        <v>Ataskaitiniai metai</v>
      </c>
      <c r="E5" s="469" t="s">
        <v>11</v>
      </c>
      <c r="F5" s="470"/>
      <c r="G5" s="470"/>
      <c r="H5" s="470"/>
      <c r="I5" s="470"/>
      <c r="J5" s="470"/>
      <c r="K5" s="470"/>
      <c r="L5" s="470"/>
      <c r="N5" s="309"/>
    </row>
    <row r="6" spans="2:14" ht="14.4" thickBot="1" x14ac:dyDescent="0.35">
      <c r="B6" s="545"/>
      <c r="C6" s="500"/>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4.4" thickTop="1" x14ac:dyDescent="0.3">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3">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3">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3">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3">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3">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3">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3">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7"/>
      <c r="E30" s="548"/>
      <c r="F30" s="548"/>
      <c r="G30" s="548"/>
      <c r="H30" s="548"/>
      <c r="I30" s="548"/>
      <c r="J30" s="548"/>
      <c r="K30" s="548"/>
      <c r="L30" s="548"/>
      <c r="N30" s="312" t="s">
        <v>874</v>
      </c>
    </row>
    <row r="32" spans="2:14" x14ac:dyDescent="0.3">
      <c r="B32" s="134"/>
      <c r="C32" s="262" t="s">
        <v>894</v>
      </c>
      <c r="D32" s="134"/>
      <c r="E32" s="134"/>
      <c r="F32" s="134"/>
      <c r="G32" s="134"/>
      <c r="H32" s="134"/>
      <c r="I32" s="134"/>
      <c r="J32" s="134"/>
      <c r="K32" s="134"/>
      <c r="L32" s="134"/>
      <c r="N32" s="309"/>
    </row>
    <row r="33" spans="2:14" ht="15" customHeight="1" x14ac:dyDescent="0.3">
      <c r="B33" s="549" t="s">
        <v>926</v>
      </c>
      <c r="C33" s="549"/>
      <c r="D33" s="549"/>
      <c r="E33" s="549"/>
      <c r="F33" s="549"/>
      <c r="G33" s="549"/>
      <c r="H33" s="549"/>
      <c r="I33" s="549"/>
      <c r="J33" s="549"/>
      <c r="K33" s="549"/>
      <c r="L33" s="549"/>
      <c r="N33" s="546" t="s">
        <v>895</v>
      </c>
    </row>
    <row r="34" spans="2:14" ht="23.25" customHeight="1" x14ac:dyDescent="0.3">
      <c r="B34" s="549"/>
      <c r="C34" s="549"/>
      <c r="D34" s="549"/>
      <c r="E34" s="549"/>
      <c r="F34" s="549"/>
      <c r="G34" s="549"/>
      <c r="H34" s="549"/>
      <c r="I34" s="549"/>
      <c r="J34" s="549"/>
      <c r="K34" s="549"/>
      <c r="L34" s="549"/>
      <c r="N34" s="546"/>
    </row>
    <row r="35" spans="2:14" x14ac:dyDescent="0.3">
      <c r="B35" s="549"/>
      <c r="C35" s="549"/>
      <c r="D35" s="549"/>
      <c r="E35" s="549"/>
      <c r="F35" s="549"/>
      <c r="G35" s="549"/>
      <c r="H35" s="549"/>
      <c r="I35" s="549"/>
      <c r="J35" s="549"/>
      <c r="K35" s="549"/>
      <c r="L35" s="549"/>
      <c r="N35" s="546"/>
    </row>
    <row r="36" spans="2:14" x14ac:dyDescent="0.3">
      <c r="B36" s="549"/>
      <c r="C36" s="549"/>
      <c r="D36" s="549"/>
      <c r="E36" s="549"/>
      <c r="F36" s="549"/>
      <c r="G36" s="549"/>
      <c r="H36" s="549"/>
      <c r="I36" s="549"/>
      <c r="J36" s="549"/>
      <c r="K36" s="549"/>
      <c r="L36" s="549"/>
      <c r="N36" s="546"/>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x14ac:dyDescent="0.3">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99" t="s">
        <v>21</v>
      </c>
      <c r="C5" s="499" t="s">
        <v>43</v>
      </c>
      <c r="D5" s="126" t="str">
        <f>IF(AND('1'!$C$22="Verslo pradžia",YEAR('1'!$E$22)=YEAR('1'!$C$11)),"Pradžios metai","Ataskaitiniai metai")</f>
        <v>Ataskaitiniai metai</v>
      </c>
      <c r="E5" s="469" t="s">
        <v>11</v>
      </c>
      <c r="F5" s="470"/>
      <c r="G5" s="470"/>
      <c r="H5" s="470"/>
      <c r="I5" s="470"/>
      <c r="J5" s="470"/>
      <c r="K5" s="470"/>
      <c r="L5" s="470"/>
    </row>
    <row r="6" spans="1:14" ht="14.4" thickBot="1" x14ac:dyDescent="0.35">
      <c r="B6" s="500"/>
      <c r="C6" s="500"/>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x14ac:dyDescent="0.3">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2" t="s">
        <v>5</v>
      </c>
      <c r="C1" s="552"/>
      <c r="D1" s="552"/>
      <c r="E1" s="552"/>
      <c r="F1" s="552"/>
      <c r="G1" s="552"/>
      <c r="H1" s="552"/>
      <c r="I1" s="552"/>
      <c r="J1" s="552"/>
      <c r="K1" s="552"/>
      <c r="L1" s="552"/>
      <c r="M1" s="163"/>
      <c r="N1" s="163"/>
      <c r="O1" s="313" t="s">
        <v>224</v>
      </c>
      <c r="P1" s="3"/>
    </row>
    <row r="2" spans="1:16" x14ac:dyDescent="0.3">
      <c r="O2" s="314" t="s">
        <v>910</v>
      </c>
      <c r="P2" s="3"/>
    </row>
    <row r="3" spans="1:16" ht="39.6" x14ac:dyDescent="0.3">
      <c r="A3" s="508" t="s">
        <v>21</v>
      </c>
      <c r="B3" s="553" t="s">
        <v>76</v>
      </c>
      <c r="C3" s="405" t="s">
        <v>157</v>
      </c>
      <c r="D3" s="126" t="str">
        <f>IF(AND('1'!$C$22="Verslo pradžia",YEAR('1'!$E$22)=YEAR('1'!$C$11)),"Pradžios metai","Ataskaitiniai metai")</f>
        <v>Ataskaitiniai metai</v>
      </c>
      <c r="E3" s="555" t="s">
        <v>880</v>
      </c>
      <c r="F3" s="556"/>
      <c r="G3" s="556"/>
      <c r="H3" s="556"/>
      <c r="I3" s="556"/>
      <c r="J3" s="556"/>
      <c r="K3" s="556"/>
      <c r="L3" s="557"/>
      <c r="M3" s="4"/>
      <c r="N3" s="315"/>
      <c r="O3" s="3"/>
      <c r="P3" s="3"/>
    </row>
    <row r="4" spans="1:16" ht="15" customHeight="1" thickBot="1" x14ac:dyDescent="0.35">
      <c r="A4" s="509"/>
      <c r="B4" s="554"/>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x14ac:dyDescent="0.3">
      <c r="P7" s="315"/>
    </row>
    <row r="8" spans="1:16" x14ac:dyDescent="0.3">
      <c r="P8" s="315"/>
    </row>
    <row r="9" spans="1:16" x14ac:dyDescent="0.3">
      <c r="P9" s="315"/>
    </row>
    <row r="10" spans="1:16" ht="24" customHeight="1" x14ac:dyDescent="0.3">
      <c r="B10" s="551" t="s">
        <v>553</v>
      </c>
      <c r="C10" s="551"/>
      <c r="D10" s="551"/>
      <c r="E10" s="551"/>
      <c r="F10" s="551"/>
      <c r="G10" s="551"/>
      <c r="H10" s="551"/>
      <c r="I10" s="551"/>
      <c r="J10" s="551"/>
      <c r="K10" s="551"/>
      <c r="L10" s="551"/>
      <c r="M10" s="2"/>
      <c r="N10" s="2"/>
      <c r="P10" s="315"/>
    </row>
    <row r="11" spans="1:16" ht="185.25" customHeight="1" x14ac:dyDescent="0.3">
      <c r="B11" s="550" t="s">
        <v>549</v>
      </c>
      <c r="C11" s="550"/>
      <c r="D11" s="550"/>
      <c r="E11" s="550"/>
      <c r="F11" s="550"/>
      <c r="G11" s="550"/>
      <c r="H11" s="550"/>
      <c r="I11" s="550"/>
      <c r="J11" s="550"/>
      <c r="K11" s="550"/>
      <c r="L11" s="550"/>
      <c r="M11" s="1"/>
      <c r="N11" s="1"/>
      <c r="P11" s="315"/>
    </row>
    <row r="12" spans="1:16" ht="67.5" customHeight="1" x14ac:dyDescent="0.3">
      <c r="B12" s="550" t="s">
        <v>550</v>
      </c>
      <c r="C12" s="550"/>
      <c r="D12" s="550"/>
      <c r="E12" s="550"/>
      <c r="F12" s="550"/>
      <c r="G12" s="550"/>
      <c r="H12" s="550"/>
      <c r="I12" s="550"/>
      <c r="J12" s="550"/>
      <c r="K12" s="550"/>
      <c r="L12" s="550"/>
      <c r="M12" s="1"/>
      <c r="N12" s="1"/>
      <c r="P12" s="315"/>
    </row>
    <row r="13" spans="1:16" ht="95.25" customHeight="1" x14ac:dyDescent="0.3">
      <c r="B13" s="550" t="s">
        <v>551</v>
      </c>
      <c r="C13" s="550"/>
      <c r="D13" s="550"/>
      <c r="E13" s="550"/>
      <c r="F13" s="550"/>
      <c r="G13" s="550"/>
      <c r="H13" s="550"/>
      <c r="I13" s="550"/>
      <c r="J13" s="550"/>
      <c r="K13" s="550"/>
      <c r="L13" s="550"/>
      <c r="M13" s="1"/>
      <c r="N13" s="1"/>
      <c r="P13" s="315"/>
    </row>
    <row r="14" spans="1:16" ht="108" customHeight="1" x14ac:dyDescent="0.3">
      <c r="B14" s="550" t="s">
        <v>552</v>
      </c>
      <c r="C14" s="550"/>
      <c r="D14" s="550"/>
      <c r="E14" s="550"/>
      <c r="F14" s="550"/>
      <c r="G14" s="550"/>
      <c r="H14" s="550"/>
      <c r="I14" s="550"/>
      <c r="J14" s="550"/>
      <c r="K14" s="550"/>
      <c r="L14" s="550"/>
      <c r="M14" s="1"/>
      <c r="N14" s="1"/>
      <c r="P14" s="315"/>
    </row>
    <row r="15" spans="1:16" x14ac:dyDescent="0.3">
      <c r="B15" s="4"/>
    </row>
    <row r="16" spans="1:16" x14ac:dyDescent="0.3">
      <c r="B16" s="4"/>
    </row>
    <row r="18" spans="2:2" x14ac:dyDescent="0.3">
      <c r="B18" s="4"/>
    </row>
    <row r="19" spans="2:2" x14ac:dyDescent="0.3">
      <c r="B19" s="4"/>
    </row>
    <row r="20" spans="2:2" x14ac:dyDescent="0.3">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Akvilė Petrulaitytė</cp:lastModifiedBy>
  <cp:lastPrinted>2025-11-25T08:06:06Z</cp:lastPrinted>
  <dcterms:created xsi:type="dcterms:W3CDTF">2023-12-06T11:26:15Z</dcterms:created>
  <dcterms:modified xsi:type="dcterms:W3CDTF">2026-03-04T14:42:19Z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